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016"/>
  </bookViews>
  <sheets>
    <sheet name="Proposal Page" sheetId="4" r:id="rId1"/>
    <sheet name="Street List" sheetId="5" r:id="rId2"/>
  </sheets>
  <definedNames>
    <definedName name="_MailAutoSig" localSheetId="0">'Proposal Page'!#REF!</definedName>
    <definedName name="_xlnm.Print_Area" localSheetId="0">'Proposal Page'!$B$2:$G$51</definedName>
  </definedNames>
  <calcPr calcId="145621"/>
</workbook>
</file>

<file path=xl/calcChain.xml><?xml version="1.0" encoding="utf-8"?>
<calcChain xmlns="http://schemas.openxmlformats.org/spreadsheetml/2006/main">
  <c r="G31" i="5" l="1"/>
  <c r="G24" i="5"/>
  <c r="G21" i="5"/>
  <c r="G13" i="5"/>
  <c r="G11" i="5"/>
  <c r="I13" i="5" l="1"/>
  <c r="G32" i="4" l="1"/>
  <c r="G31" i="4"/>
  <c r="G30" i="4"/>
  <c r="G22" i="4" l="1"/>
  <c r="G20" i="4"/>
  <c r="G19" i="4"/>
  <c r="G29" i="4" l="1"/>
  <c r="G15" i="5"/>
  <c r="I15" i="5" s="1"/>
  <c r="G35" i="4" l="1"/>
  <c r="G28" i="4"/>
  <c r="G26" i="4"/>
  <c r="G24" i="4"/>
  <c r="G21" i="4"/>
  <c r="G17" i="4"/>
  <c r="E55" i="5" l="1"/>
  <c r="G53" i="5"/>
  <c r="I53" i="5" s="1"/>
  <c r="G51" i="5"/>
  <c r="I51" i="5" s="1"/>
  <c r="G49" i="5"/>
  <c r="I49" i="5" s="1"/>
  <c r="G47" i="5"/>
  <c r="I47" i="5" s="1"/>
  <c r="G45" i="5"/>
  <c r="I45" i="5" s="1"/>
  <c r="G43" i="5"/>
  <c r="I43" i="5" s="1"/>
  <c r="G41" i="5"/>
  <c r="I41" i="5" s="1"/>
  <c r="G39" i="5"/>
  <c r="I39" i="5" s="1"/>
  <c r="G37" i="5"/>
  <c r="I37" i="5" s="1"/>
  <c r="G35" i="5"/>
  <c r="I35" i="5" s="1"/>
  <c r="G33" i="5"/>
  <c r="I33" i="5" s="1"/>
  <c r="G30" i="5"/>
  <c r="I30" i="5" s="1"/>
  <c r="G28" i="5"/>
  <c r="I28" i="5" s="1"/>
  <c r="R26" i="5"/>
  <c r="G26" i="5"/>
  <c r="I26" i="5" s="1"/>
  <c r="G23" i="5"/>
  <c r="I23" i="5" s="1"/>
  <c r="I21" i="5"/>
  <c r="G19" i="5"/>
  <c r="I19" i="5" s="1"/>
  <c r="G17" i="5"/>
  <c r="I17" i="5" s="1"/>
  <c r="G9" i="5"/>
  <c r="I9" i="5" s="1"/>
  <c r="R7" i="5"/>
  <c r="G7" i="5"/>
  <c r="I7" i="5" s="1"/>
  <c r="J6" i="5"/>
  <c r="G27" i="4"/>
  <c r="G25" i="4"/>
  <c r="G23" i="4"/>
  <c r="G18" i="4"/>
  <c r="J26" i="5" l="1"/>
  <c r="G36" i="4"/>
  <c r="I55" i="5"/>
  <c r="J7" i="5"/>
  <c r="G55" i="5"/>
</calcChain>
</file>

<file path=xl/sharedStrings.xml><?xml version="1.0" encoding="utf-8"?>
<sst xmlns="http://schemas.openxmlformats.org/spreadsheetml/2006/main" count="151" uniqueCount="96">
  <si>
    <t>DATE:</t>
  </si>
  <si>
    <t>TO:</t>
  </si>
  <si>
    <t>FROM:</t>
  </si>
  <si>
    <t>RE:</t>
  </si>
  <si>
    <t>Product</t>
  </si>
  <si>
    <t>Description</t>
  </si>
  <si>
    <t>Units</t>
  </si>
  <si>
    <t>Quantity</t>
  </si>
  <si>
    <t>Unit Price</t>
  </si>
  <si>
    <t>Total Price</t>
  </si>
  <si>
    <t xml:space="preserve">Total </t>
  </si>
  <si>
    <t>Respectfully Submitted,</t>
  </si>
  <si>
    <t>Accepted By:  ___________________</t>
  </si>
  <si>
    <t>Asphalt Paving Systems, Inc.</t>
  </si>
  <si>
    <t>Signature:      ___________________</t>
  </si>
  <si>
    <t>Date:               ___________________</t>
  </si>
  <si>
    <t>* Proposal valid for 30 days.</t>
  </si>
  <si>
    <t xml:space="preserve">                                            </t>
  </si>
  <si>
    <t>ITEM</t>
  </si>
  <si>
    <t>STREET NAME</t>
  </si>
  <si>
    <t>FROM</t>
  </si>
  <si>
    <t>TO</t>
  </si>
  <si>
    <t>LENGTH</t>
  </si>
  <si>
    <t>WIDTH</t>
  </si>
  <si>
    <t>TOTAL UNITS</t>
  </si>
  <si>
    <t>UNIT PRICE</t>
  </si>
  <si>
    <t>Total</t>
  </si>
  <si>
    <t>H</t>
  </si>
  <si>
    <t>I</t>
  </si>
  <si>
    <t xml:space="preserve"> </t>
  </si>
  <si>
    <t>Randy Shane - South Florida Rep</t>
  </si>
  <si>
    <t>Zephyrhills, FL  33540</t>
  </si>
  <si>
    <t>Ph: 813-892-0056</t>
  </si>
  <si>
    <t>Randy D. Shane</t>
  </si>
  <si>
    <t>Zephyrhills, Florida</t>
  </si>
  <si>
    <t>c: 813-892-0056   </t>
  </si>
  <si>
    <r>
      <t xml:space="preserve">e: </t>
    </r>
    <r>
      <rPr>
        <u/>
        <sz val="8.5"/>
        <color indexed="62"/>
        <rFont val="Cambria"/>
        <family val="1"/>
      </rPr>
      <t>rd.shane@hotmail.com</t>
    </r>
    <r>
      <rPr>
        <sz val="8.5"/>
        <color indexed="8"/>
        <rFont val="Cambria"/>
        <family val="1"/>
      </rPr>
      <t xml:space="preserve"> </t>
    </r>
  </si>
  <si>
    <t>9021 Wire Road</t>
  </si>
  <si>
    <t>Project proposal</t>
  </si>
  <si>
    <t>Project Street list</t>
  </si>
  <si>
    <t>SY</t>
  </si>
  <si>
    <t>Ronnie S. Navarro, PE City Engineer</t>
  </si>
  <si>
    <t>City of Dania Beach</t>
  </si>
  <si>
    <t>1201 Stirling Road</t>
  </si>
  <si>
    <t>Dania Beach, FL 33004</t>
  </si>
  <si>
    <t>954.924.3615</t>
  </si>
  <si>
    <t>Piggyback City of Lake Worth contract</t>
  </si>
  <si>
    <t>NE 2nd Ave</t>
  </si>
  <si>
    <t>NW 1st St</t>
  </si>
  <si>
    <t>Gulfstream Rd</t>
  </si>
  <si>
    <t>NE 2nd St</t>
  </si>
  <si>
    <t>EA</t>
  </si>
  <si>
    <t>Double Micro-surface</t>
  </si>
  <si>
    <t>REMOVAL OF EX. STRIPING</t>
  </si>
  <si>
    <t>MOBILIZATION</t>
  </si>
  <si>
    <t>LF</t>
  </si>
  <si>
    <t>6" DOUBLE YELLOW THERMO</t>
  </si>
  <si>
    <t xml:space="preserve">6" SINGLE WHITE THERMO </t>
  </si>
  <si>
    <t>12" SINGLE WHITE THERMO</t>
  </si>
  <si>
    <t>24" STOP BAR WHITE THERMO</t>
  </si>
  <si>
    <t>RPM'S</t>
  </si>
  <si>
    <t>BIKE LANE SYMBOL STRIPING THERMO</t>
  </si>
  <si>
    <t>MOT-SIGNAGE</t>
  </si>
  <si>
    <t>SW 1st St</t>
  </si>
  <si>
    <t>SW 1st Ave</t>
  </si>
  <si>
    <t>SE 2nd Ave</t>
  </si>
  <si>
    <r>
      <t xml:space="preserve">MICROSURFACE </t>
    </r>
    <r>
      <rPr>
        <b/>
        <sz val="8"/>
        <rFont val="Cambria"/>
        <family val="1"/>
        <scheme val="major"/>
      </rPr>
      <t>Double Course</t>
    </r>
    <r>
      <rPr>
        <sz val="8"/>
        <rFont val="Cambria"/>
        <family val="1"/>
        <scheme val="major"/>
      </rPr>
      <t xml:space="preserve"> 30-34 lbs/sy</t>
    </r>
  </si>
  <si>
    <t xml:space="preserve">MOT-FLAGMAN </t>
  </si>
  <si>
    <t xml:space="preserve">ADJUST EX. MANHOLE </t>
  </si>
  <si>
    <t>ADJUST EX. VALVE BOX</t>
  </si>
  <si>
    <t>SW 3rd Ave</t>
  </si>
  <si>
    <t>NE 2nd Place</t>
  </si>
  <si>
    <t>NE 3rd Ave</t>
  </si>
  <si>
    <t>NE 2nd PL</t>
  </si>
  <si>
    <t>Fronton Blvd</t>
  </si>
  <si>
    <t>NE 1st St</t>
  </si>
  <si>
    <t>E Dania Beach Blvd</t>
  </si>
  <si>
    <t>SW 7th Ave</t>
  </si>
  <si>
    <t>SW 5th Ave</t>
  </si>
  <si>
    <t>SE 6th Ave</t>
  </si>
  <si>
    <t>Federal Highway</t>
  </si>
  <si>
    <t>SE 7th St</t>
  </si>
  <si>
    <t>SE 14th St</t>
  </si>
  <si>
    <t>SE 15th St</t>
  </si>
  <si>
    <t>SW 3rd St</t>
  </si>
  <si>
    <t>SW 2nd Ave</t>
  </si>
  <si>
    <t>SW 4th St</t>
  </si>
  <si>
    <t>SW 5th St</t>
  </si>
  <si>
    <t>Stirling</t>
  </si>
  <si>
    <t>Dixie Highway</t>
  </si>
  <si>
    <t>SW 6th St</t>
  </si>
  <si>
    <t>SW 7th St</t>
  </si>
  <si>
    <t>SW 11th St</t>
  </si>
  <si>
    <t>SW 13th St</t>
  </si>
  <si>
    <t>SW 14th St</t>
  </si>
  <si>
    <t>Sheridan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</si>
</sst>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mm/dd/yy;@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b/>
      <sz val="10"/>
      <name val="Arial"/>
      <family val="2"/>
    </font>
    <font>
      <sz val="10"/>
      <name val="Cambria"/>
      <family val="1"/>
      <scheme val="major"/>
    </font>
    <font>
      <b/>
      <sz val="8"/>
      <color indexed="17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name val="Arial"/>
      <family val="2"/>
    </font>
    <font>
      <sz val="8"/>
      <name val="Cambria"/>
      <family val="1"/>
      <scheme val="maj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.5"/>
      <name val="Cambria"/>
      <family val="1"/>
      <scheme val="major"/>
    </font>
    <font>
      <sz val="8.5"/>
      <color rgb="FF000000"/>
      <name val="Cambria"/>
      <family val="1"/>
      <scheme val="major"/>
    </font>
    <font>
      <u/>
      <sz val="8.5"/>
      <color indexed="62"/>
      <name val="Cambria"/>
      <family val="1"/>
    </font>
    <font>
      <sz val="8.5"/>
      <color indexed="8"/>
      <name val="Cambria"/>
      <family val="1"/>
    </font>
    <font>
      <i/>
      <sz val="6"/>
      <name val="Arial"/>
      <family val="2"/>
    </font>
    <font>
      <sz val="6"/>
      <name val="Arial"/>
      <family val="2"/>
    </font>
    <font>
      <b/>
      <i/>
      <sz val="8"/>
      <name val="Cambria"/>
      <family val="1"/>
      <scheme val="major"/>
    </font>
    <font>
      <b/>
      <i/>
      <sz val="8"/>
      <name val="Arial"/>
      <family val="2"/>
    </font>
    <font>
      <b/>
      <i/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1"/>
      <name val="Arial"/>
      <family val="2"/>
    </font>
    <font>
      <sz val="16"/>
      <name val="Cambria"/>
      <family val="1"/>
      <scheme val="major"/>
    </font>
    <font>
      <sz val="10"/>
      <color indexed="10"/>
      <name val="Cambria"/>
      <family val="1"/>
      <scheme val="major"/>
    </font>
    <font>
      <u/>
      <sz val="10"/>
      <color indexed="12"/>
      <name val="Arial"/>
      <family val="2"/>
    </font>
    <font>
      <sz val="10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12"/>
      <color rgb="FFCC9900"/>
      <name val="Rage Italic"/>
      <family val="4"/>
    </font>
    <font>
      <b/>
      <sz val="10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left"/>
    </xf>
    <xf numFmtId="0" fontId="5" fillId="2" borderId="0" xfId="1" applyFont="1" applyFill="1" applyBorder="1" applyAlignment="1">
      <alignment horizontal="left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left"/>
    </xf>
    <xf numFmtId="14" fontId="7" fillId="2" borderId="0" xfId="1" applyNumberFormat="1" applyFont="1" applyFill="1" applyAlignment="1">
      <alignment horizontal="left"/>
    </xf>
    <xf numFmtId="0" fontId="7" fillId="0" borderId="0" xfId="1" applyFont="1"/>
    <xf numFmtId="0" fontId="6" fillId="2" borderId="0" xfId="1" applyFont="1" applyFill="1" applyAlignment="1"/>
    <xf numFmtId="0" fontId="7" fillId="2" borderId="0" xfId="1" applyFont="1" applyFill="1" applyAlignment="1">
      <alignment horizontal="left"/>
    </xf>
    <xf numFmtId="0" fontId="7" fillId="2" borderId="0" xfId="1" applyFont="1" applyFill="1"/>
    <xf numFmtId="0" fontId="8" fillId="0" borderId="0" xfId="1" applyFont="1"/>
    <xf numFmtId="164" fontId="6" fillId="0" borderId="1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0" xfId="1" applyFont="1"/>
    <xf numFmtId="2" fontId="10" fillId="0" borderId="4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44" fontId="10" fillId="0" borderId="5" xfId="1" applyNumberFormat="1" applyFont="1" applyFill="1" applyBorder="1" applyAlignment="1">
      <alignment horizontal="center" vertical="center"/>
    </xf>
    <xf numFmtId="44" fontId="6" fillId="0" borderId="7" xfId="1" applyNumberFormat="1" applyFont="1" applyFill="1" applyBorder="1" applyAlignment="1">
      <alignment vertical="center"/>
    </xf>
    <xf numFmtId="2" fontId="10" fillId="0" borderId="8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 wrapText="1"/>
    </xf>
    <xf numFmtId="44" fontId="10" fillId="0" borderId="6" xfId="1" applyNumberFormat="1" applyFont="1" applyFill="1" applyBorder="1" applyAlignment="1">
      <alignment horizontal="center" vertical="center"/>
    </xf>
    <xf numFmtId="44" fontId="6" fillId="0" borderId="9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/>
    </xf>
    <xf numFmtId="44" fontId="6" fillId="0" borderId="13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left" vertical="center"/>
    </xf>
    <xf numFmtId="0" fontId="1" fillId="0" borderId="0" xfId="1" applyFont="1"/>
    <xf numFmtId="0" fontId="11" fillId="0" borderId="0" xfId="1" applyFont="1"/>
    <xf numFmtId="44" fontId="12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left"/>
    </xf>
    <xf numFmtId="44" fontId="13" fillId="0" borderId="0" xfId="1" applyNumberFormat="1" applyFont="1" applyFill="1" applyBorder="1" applyAlignment="1">
      <alignment vertical="center"/>
    </xf>
    <xf numFmtId="0" fontId="14" fillId="0" borderId="0" xfId="1" applyFont="1"/>
    <xf numFmtId="0" fontId="9" fillId="2" borderId="0" xfId="1" applyFont="1" applyFill="1" applyBorder="1" applyAlignment="1"/>
    <xf numFmtId="0" fontId="15" fillId="0" borderId="0" xfId="1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44" fontId="9" fillId="0" borderId="0" xfId="1" applyNumberFormat="1" applyFont="1" applyFill="1" applyBorder="1" applyAlignment="1">
      <alignment horizontal="right"/>
    </xf>
    <xf numFmtId="44" fontId="9" fillId="0" borderId="0" xfId="1" applyNumberFormat="1" applyFont="1" applyFill="1" applyBorder="1" applyAlignment="1">
      <alignment vertical="center"/>
    </xf>
    <xf numFmtId="44" fontId="9" fillId="0" borderId="0" xfId="1" applyNumberFormat="1" applyFont="1" applyFill="1" applyBorder="1" applyAlignment="1">
      <alignment horizontal="left" vertical="center"/>
    </xf>
    <xf numFmtId="165" fontId="9" fillId="2" borderId="0" xfId="1" applyNumberFormat="1" applyFont="1" applyFill="1" applyBorder="1" applyAlignment="1"/>
    <xf numFmtId="0" fontId="18" fillId="0" borderId="0" xfId="1" applyFont="1" applyAlignment="1"/>
    <xf numFmtId="0" fontId="19" fillId="0" borderId="0" xfId="1" applyFont="1" applyAlignment="1"/>
    <xf numFmtId="0" fontId="20" fillId="0" borderId="0" xfId="1" applyNumberFormat="1" applyFont="1" applyFill="1" applyBorder="1" applyAlignment="1">
      <alignment vertical="center"/>
    </xf>
    <xf numFmtId="0" fontId="21" fillId="2" borderId="0" xfId="1" applyFont="1" applyFill="1" applyBorder="1"/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" fontId="4" fillId="0" borderId="0" xfId="1" applyNumberFormat="1" applyFont="1" applyAlignment="1">
      <alignment horizontal="center"/>
    </xf>
    <xf numFmtId="44" fontId="4" fillId="0" borderId="0" xfId="2" applyFont="1"/>
    <xf numFmtId="43" fontId="4" fillId="0" borderId="0" xfId="3" applyFont="1"/>
    <xf numFmtId="43" fontId="4" fillId="0" borderId="0" xfId="3" applyFont="1" applyFill="1"/>
    <xf numFmtId="43" fontId="4" fillId="0" borderId="0" xfId="3" applyFont="1" applyAlignment="1">
      <alignment horizontal="center"/>
    </xf>
    <xf numFmtId="166" fontId="25" fillId="0" borderId="11" xfId="1" applyNumberFormat="1" applyFont="1" applyBorder="1" applyAlignment="1">
      <alignment horizontal="center"/>
    </xf>
    <xf numFmtId="166" fontId="8" fillId="0" borderId="14" xfId="1" applyNumberFormat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" fontId="8" fillId="0" borderId="2" xfId="3" applyNumberFormat="1" applyFont="1" applyFill="1" applyBorder="1" applyAlignment="1">
      <alignment horizontal="center" wrapText="1"/>
    </xf>
    <xf numFmtId="1" fontId="8" fillId="0" borderId="14" xfId="3" applyNumberFormat="1" applyFont="1" applyFill="1" applyBorder="1" applyAlignment="1">
      <alignment horizontal="center" wrapText="1"/>
    </xf>
    <xf numFmtId="44" fontId="8" fillId="0" borderId="14" xfId="2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/>
    </xf>
    <xf numFmtId="0" fontId="4" fillId="0" borderId="0" xfId="1" applyFont="1" applyFill="1"/>
    <xf numFmtId="0" fontId="4" fillId="0" borderId="14" xfId="1" applyFont="1" applyFill="1" applyBorder="1" applyAlignment="1">
      <alignment horizontal="center"/>
    </xf>
    <xf numFmtId="43" fontId="4" fillId="0" borderId="14" xfId="3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166" fontId="4" fillId="0" borderId="0" xfId="1" applyNumberFormat="1" applyFont="1" applyBorder="1" applyAlignment="1"/>
    <xf numFmtId="0" fontId="26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" fontId="26" fillId="0" borderId="0" xfId="1" applyNumberFormat="1" applyFont="1" applyBorder="1" applyAlignment="1">
      <alignment horizontal="center"/>
    </xf>
    <xf numFmtId="1" fontId="26" fillId="0" borderId="15" xfId="1" applyNumberFormat="1" applyFont="1" applyBorder="1" applyAlignment="1">
      <alignment horizontal="center"/>
    </xf>
    <xf numFmtId="44" fontId="26" fillId="0" borderId="0" xfId="2" applyFont="1" applyBorder="1"/>
    <xf numFmtId="0" fontId="4" fillId="0" borderId="0" xfId="1" applyFont="1" applyBorder="1"/>
    <xf numFmtId="44" fontId="26" fillId="0" borderId="0" xfId="2" applyFont="1" applyFill="1" applyBorder="1"/>
    <xf numFmtId="0" fontId="4" fillId="0" borderId="16" xfId="1" applyFont="1" applyFill="1" applyBorder="1" applyAlignment="1">
      <alignment horizontal="center"/>
    </xf>
    <xf numFmtId="43" fontId="4" fillId="0" borderId="17" xfId="3" applyFont="1" applyFill="1" applyBorder="1" applyAlignment="1">
      <alignment horizont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/>
    </xf>
    <xf numFmtId="3" fontId="4" fillId="3" borderId="5" xfId="1" applyNumberFormat="1" applyFont="1" applyFill="1" applyBorder="1" applyAlignment="1">
      <alignment horizontal="center"/>
    </xf>
    <xf numFmtId="167" fontId="4" fillId="3" borderId="5" xfId="1" applyNumberFormat="1" applyFont="1" applyFill="1" applyBorder="1" applyAlignment="1">
      <alignment horizontal="center"/>
    </xf>
    <xf numFmtId="4" fontId="4" fillId="3" borderId="5" xfId="1" applyNumberFormat="1" applyFont="1" applyFill="1" applyBorder="1" applyAlignment="1">
      <alignment horizontal="center"/>
    </xf>
    <xf numFmtId="44" fontId="4" fillId="3" borderId="5" xfId="1" applyNumberFormat="1" applyFont="1" applyFill="1" applyBorder="1" applyAlignment="1">
      <alignment vertical="center"/>
    </xf>
    <xf numFmtId="165" fontId="4" fillId="0" borderId="7" xfId="1" applyNumberFormat="1" applyFont="1" applyFill="1" applyBorder="1"/>
    <xf numFmtId="44" fontId="4" fillId="0" borderId="2" xfId="1" applyNumberFormat="1" applyFont="1" applyBorder="1"/>
    <xf numFmtId="0" fontId="4" fillId="0" borderId="1" xfId="1" applyFont="1" applyBorder="1"/>
    <xf numFmtId="43" fontId="4" fillId="0" borderId="2" xfId="3" applyFont="1" applyBorder="1"/>
    <xf numFmtId="43" fontId="4" fillId="0" borderId="2" xfId="3" applyFont="1" applyFill="1" applyBorder="1"/>
    <xf numFmtId="43" fontId="4" fillId="0" borderId="3" xfId="3" applyFont="1" applyBorder="1"/>
    <xf numFmtId="0" fontId="4" fillId="3" borderId="8" xfId="1" applyNumberFormat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left"/>
    </xf>
    <xf numFmtId="3" fontId="4" fillId="3" borderId="18" xfId="1" applyNumberFormat="1" applyFont="1" applyFill="1" applyBorder="1" applyAlignment="1">
      <alignment horizontal="center"/>
    </xf>
    <xf numFmtId="167" fontId="4" fillId="3" borderId="18" xfId="1" applyNumberFormat="1" applyFont="1" applyFill="1" applyBorder="1" applyAlignment="1">
      <alignment horizontal="center"/>
    </xf>
    <xf numFmtId="4" fontId="4" fillId="3" borderId="18" xfId="1" applyNumberFormat="1" applyFont="1" applyFill="1" applyBorder="1" applyAlignment="1">
      <alignment horizontal="center"/>
    </xf>
    <xf numFmtId="44" fontId="4" fillId="3" borderId="6" xfId="1" applyNumberFormat="1" applyFont="1" applyFill="1" applyBorder="1" applyAlignment="1">
      <alignment vertical="center"/>
    </xf>
    <xf numFmtId="165" fontId="4" fillId="0" borderId="19" xfId="1" applyNumberFormat="1" applyFont="1" applyFill="1" applyBorder="1"/>
    <xf numFmtId="44" fontId="4" fillId="0" borderId="0" xfId="1" applyNumberFormat="1" applyFont="1" applyFill="1"/>
    <xf numFmtId="165" fontId="4" fillId="0" borderId="20" xfId="1" applyNumberFormat="1" applyFont="1" applyFill="1" applyBorder="1"/>
    <xf numFmtId="43" fontId="4" fillId="0" borderId="19" xfId="3" applyFont="1" applyFill="1" applyBorder="1"/>
    <xf numFmtId="43" fontId="4" fillId="0" borderId="21" xfId="3" applyFont="1" applyFill="1" applyBorder="1"/>
    <xf numFmtId="43" fontId="4" fillId="0" borderId="22" xfId="3" applyFont="1" applyFill="1" applyBorder="1"/>
    <xf numFmtId="43" fontId="4" fillId="0" borderId="20" xfId="3" applyFont="1" applyFill="1" applyBorder="1"/>
    <xf numFmtId="165" fontId="4" fillId="0" borderId="20" xfId="3" applyNumberFormat="1" applyFont="1" applyFill="1" applyBorder="1"/>
    <xf numFmtId="165" fontId="4" fillId="0" borderId="23" xfId="3" applyNumberFormat="1" applyFont="1" applyBorder="1"/>
    <xf numFmtId="0" fontId="28" fillId="3" borderId="18" xfId="4" applyFont="1" applyFill="1" applyBorder="1" applyAlignment="1" applyProtection="1">
      <alignment horizontal="left"/>
    </xf>
    <xf numFmtId="0" fontId="4" fillId="3" borderId="24" xfId="1" applyNumberFormat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left"/>
    </xf>
    <xf numFmtId="3" fontId="4" fillId="3" borderId="25" xfId="1" applyNumberFormat="1" applyFont="1" applyFill="1" applyBorder="1" applyAlignment="1">
      <alignment horizontal="center"/>
    </xf>
    <xf numFmtId="167" fontId="4" fillId="3" borderId="25" xfId="1" applyNumberFormat="1" applyFont="1" applyFill="1" applyBorder="1" applyAlignment="1">
      <alignment horizontal="center"/>
    </xf>
    <xf numFmtId="4" fontId="4" fillId="3" borderId="25" xfId="1" applyNumberFormat="1" applyFont="1" applyFill="1" applyBorder="1" applyAlignment="1">
      <alignment horizontal="center"/>
    </xf>
    <xf numFmtId="44" fontId="4" fillId="3" borderId="12" xfId="1" applyNumberFormat="1" applyFont="1" applyFill="1" applyBorder="1" applyAlignment="1">
      <alignment vertical="center"/>
    </xf>
    <xf numFmtId="165" fontId="4" fillId="0" borderId="26" xfId="1" applyNumberFormat="1" applyFont="1" applyFill="1" applyBorder="1"/>
    <xf numFmtId="4" fontId="4" fillId="0" borderId="27" xfId="1" applyNumberFormat="1" applyFont="1" applyBorder="1" applyAlignment="1"/>
    <xf numFmtId="4" fontId="4" fillId="0" borderId="28" xfId="1" applyNumberFormat="1" applyFont="1" applyBorder="1" applyAlignment="1">
      <alignment horizontal="left"/>
    </xf>
    <xf numFmtId="4" fontId="4" fillId="0" borderId="28" xfId="2" applyNumberFormat="1" applyFont="1" applyBorder="1" applyAlignment="1">
      <alignment horizontal="center"/>
    </xf>
    <xf numFmtId="1" fontId="4" fillId="0" borderId="28" xfId="2" applyNumberFormat="1" applyFont="1" applyBorder="1" applyAlignment="1">
      <alignment horizontal="center"/>
    </xf>
    <xf numFmtId="44" fontId="29" fillId="0" borderId="28" xfId="2" applyFont="1" applyFill="1" applyBorder="1" applyAlignment="1">
      <alignment horizontal="center"/>
    </xf>
    <xf numFmtId="165" fontId="4" fillId="3" borderId="29" xfId="3" applyNumberFormat="1" applyFont="1" applyFill="1" applyBorder="1"/>
    <xf numFmtId="166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" fontId="4" fillId="0" borderId="0" xfId="1" applyNumberFormat="1" applyFont="1" applyBorder="1" applyAlignment="1">
      <alignment horizontal="center"/>
    </xf>
    <xf numFmtId="44" fontId="4" fillId="0" borderId="0" xfId="2" applyFont="1" applyBorder="1"/>
    <xf numFmtId="43" fontId="4" fillId="0" borderId="0" xfId="3" applyFont="1" applyBorder="1"/>
    <xf numFmtId="43" fontId="4" fillId="0" borderId="0" xfId="3" applyFont="1" applyFill="1" applyBorder="1"/>
    <xf numFmtId="43" fontId="4" fillId="0" borderId="0" xfId="3" applyFont="1" applyBorder="1" applyAlignment="1">
      <alignment horizontal="center"/>
    </xf>
    <xf numFmtId="0" fontId="6" fillId="2" borderId="0" xfId="1" applyFont="1" applyFill="1" applyAlignment="1">
      <alignment horizontal="left"/>
    </xf>
    <xf numFmtId="2" fontId="30" fillId="0" borderId="0" xfId="1" applyNumberFormat="1" applyFont="1" applyFill="1" applyBorder="1" applyAlignment="1">
      <alignment horizontal="left"/>
    </xf>
    <xf numFmtId="3" fontId="4" fillId="0" borderId="28" xfId="2" applyNumberFormat="1" applyFont="1" applyBorder="1" applyAlignment="1">
      <alignment horizontal="center"/>
    </xf>
    <xf numFmtId="0" fontId="6" fillId="0" borderId="0" xfId="1" applyFont="1"/>
    <xf numFmtId="14" fontId="4" fillId="0" borderId="0" xfId="1" applyNumberFormat="1" applyFont="1"/>
    <xf numFmtId="0" fontId="8" fillId="0" borderId="5" xfId="1" applyNumberFormat="1" applyFont="1" applyFill="1" applyBorder="1" applyAlignment="1">
      <alignment horizontal="left" vertical="center"/>
    </xf>
    <xf numFmtId="0" fontId="4" fillId="4" borderId="18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2" fillId="3" borderId="18" xfId="1" applyFont="1" applyFill="1" applyBorder="1" applyAlignment="1">
      <alignment horizontal="left"/>
    </xf>
    <xf numFmtId="0" fontId="2" fillId="4" borderId="18" xfId="1" applyFont="1" applyFill="1" applyBorder="1" applyAlignment="1">
      <alignment horizontal="left"/>
    </xf>
    <xf numFmtId="0" fontId="4" fillId="4" borderId="8" xfId="1" applyNumberFormat="1" applyFont="1" applyFill="1" applyBorder="1" applyAlignment="1">
      <alignment horizontal="center" vertical="center"/>
    </xf>
    <xf numFmtId="0" fontId="31" fillId="3" borderId="18" xfId="4" applyFont="1" applyFill="1" applyBorder="1" applyAlignment="1" applyProtection="1">
      <alignment horizontal="left"/>
    </xf>
    <xf numFmtId="0" fontId="6" fillId="2" borderId="0" xfId="1" applyFont="1" applyFill="1" applyAlignment="1">
      <alignment horizontal="left"/>
    </xf>
    <xf numFmtId="166" fontId="25" fillId="0" borderId="1" xfId="1" applyNumberFormat="1" applyFont="1" applyBorder="1" applyAlignment="1">
      <alignment horizontal="center"/>
    </xf>
    <xf numFmtId="166" fontId="25" fillId="0" borderId="2" xfId="1" applyNumberFormat="1" applyFont="1" applyBorder="1" applyAlignment="1">
      <alignment horizontal="center"/>
    </xf>
    <xf numFmtId="166" fontId="25" fillId="0" borderId="3" xfId="1" applyNumberFormat="1" applyFont="1" applyBorder="1" applyAlignment="1">
      <alignment horizontal="center"/>
    </xf>
  </cellXfs>
  <cellStyles count="5">
    <cellStyle name="Comma 2" xfId="3"/>
    <cellStyle name="Currency 2" xfId="2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3</xdr:col>
      <xdr:colOff>57150</xdr:colOff>
      <xdr:row>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57175"/>
          <a:ext cx="2781300" cy="828675"/>
        </a:xfrm>
        <a:prstGeom prst="rect">
          <a:avLst/>
        </a:prstGeom>
        <a:noFill/>
        <a:ln w="19050">
          <a:solidFill>
            <a:srgbClr val="7F7F7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58</xdr:row>
      <xdr:rowOff>152400</xdr:rowOff>
    </xdr:from>
    <xdr:to>
      <xdr:col>3</xdr:col>
      <xdr:colOff>161925</xdr:colOff>
      <xdr:row>64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11468100"/>
          <a:ext cx="2781300" cy="828675"/>
        </a:xfrm>
        <a:prstGeom prst="rect">
          <a:avLst/>
        </a:prstGeom>
        <a:noFill/>
        <a:ln w="19050">
          <a:solidFill>
            <a:srgbClr val="7F7F7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13" zoomScale="115" zoomScaleNormal="115" zoomScalePageLayoutView="130" workbookViewId="0">
      <selection activeCell="H29" sqref="H29"/>
    </sheetView>
  </sheetViews>
  <sheetFormatPr defaultRowHeight="13.2" x14ac:dyDescent="0.25"/>
  <cols>
    <col min="1" max="1" width="6.88671875" style="2" customWidth="1"/>
    <col min="2" max="2" width="10.33203125" style="2" customWidth="1"/>
    <col min="3" max="3" width="31.6640625" style="2" customWidth="1"/>
    <col min="4" max="4" width="12.6640625" style="2" customWidth="1"/>
    <col min="5" max="5" width="12.44140625" style="2" customWidth="1"/>
    <col min="6" max="6" width="10.88671875" style="2" customWidth="1"/>
    <col min="7" max="7" width="14" style="2" customWidth="1"/>
    <col min="8" max="256" width="9.109375" style="2"/>
    <col min="257" max="257" width="6.88671875" style="2" customWidth="1"/>
    <col min="258" max="258" width="10.33203125" style="2" customWidth="1"/>
    <col min="259" max="259" width="31.6640625" style="2" customWidth="1"/>
    <col min="260" max="260" width="12.6640625" style="2" customWidth="1"/>
    <col min="261" max="261" width="12.44140625" style="2" customWidth="1"/>
    <col min="262" max="262" width="10.88671875" style="2" customWidth="1"/>
    <col min="263" max="263" width="14" style="2" customWidth="1"/>
    <col min="264" max="512" width="9.109375" style="2"/>
    <col min="513" max="513" width="6.88671875" style="2" customWidth="1"/>
    <col min="514" max="514" width="10.33203125" style="2" customWidth="1"/>
    <col min="515" max="515" width="31.6640625" style="2" customWidth="1"/>
    <col min="516" max="516" width="12.6640625" style="2" customWidth="1"/>
    <col min="517" max="517" width="12.44140625" style="2" customWidth="1"/>
    <col min="518" max="518" width="10.88671875" style="2" customWidth="1"/>
    <col min="519" max="519" width="14" style="2" customWidth="1"/>
    <col min="520" max="768" width="9.109375" style="2"/>
    <col min="769" max="769" width="6.88671875" style="2" customWidth="1"/>
    <col min="770" max="770" width="10.33203125" style="2" customWidth="1"/>
    <col min="771" max="771" width="31.6640625" style="2" customWidth="1"/>
    <col min="772" max="772" width="12.6640625" style="2" customWidth="1"/>
    <col min="773" max="773" width="12.44140625" style="2" customWidth="1"/>
    <col min="774" max="774" width="10.88671875" style="2" customWidth="1"/>
    <col min="775" max="775" width="14" style="2" customWidth="1"/>
    <col min="776" max="1024" width="9.109375" style="2"/>
    <col min="1025" max="1025" width="6.88671875" style="2" customWidth="1"/>
    <col min="1026" max="1026" width="10.33203125" style="2" customWidth="1"/>
    <col min="1027" max="1027" width="31.6640625" style="2" customWidth="1"/>
    <col min="1028" max="1028" width="12.6640625" style="2" customWidth="1"/>
    <col min="1029" max="1029" width="12.44140625" style="2" customWidth="1"/>
    <col min="1030" max="1030" width="10.88671875" style="2" customWidth="1"/>
    <col min="1031" max="1031" width="14" style="2" customWidth="1"/>
    <col min="1032" max="1280" width="9.109375" style="2"/>
    <col min="1281" max="1281" width="6.88671875" style="2" customWidth="1"/>
    <col min="1282" max="1282" width="10.33203125" style="2" customWidth="1"/>
    <col min="1283" max="1283" width="31.6640625" style="2" customWidth="1"/>
    <col min="1284" max="1284" width="12.6640625" style="2" customWidth="1"/>
    <col min="1285" max="1285" width="12.44140625" style="2" customWidth="1"/>
    <col min="1286" max="1286" width="10.88671875" style="2" customWidth="1"/>
    <col min="1287" max="1287" width="14" style="2" customWidth="1"/>
    <col min="1288" max="1536" width="9.109375" style="2"/>
    <col min="1537" max="1537" width="6.88671875" style="2" customWidth="1"/>
    <col min="1538" max="1538" width="10.33203125" style="2" customWidth="1"/>
    <col min="1539" max="1539" width="31.6640625" style="2" customWidth="1"/>
    <col min="1540" max="1540" width="12.6640625" style="2" customWidth="1"/>
    <col min="1541" max="1541" width="12.44140625" style="2" customWidth="1"/>
    <col min="1542" max="1542" width="10.88671875" style="2" customWidth="1"/>
    <col min="1543" max="1543" width="14" style="2" customWidth="1"/>
    <col min="1544" max="1792" width="9.109375" style="2"/>
    <col min="1793" max="1793" width="6.88671875" style="2" customWidth="1"/>
    <col min="1794" max="1794" width="10.33203125" style="2" customWidth="1"/>
    <col min="1795" max="1795" width="31.6640625" style="2" customWidth="1"/>
    <col min="1796" max="1796" width="12.6640625" style="2" customWidth="1"/>
    <col min="1797" max="1797" width="12.44140625" style="2" customWidth="1"/>
    <col min="1798" max="1798" width="10.88671875" style="2" customWidth="1"/>
    <col min="1799" max="1799" width="14" style="2" customWidth="1"/>
    <col min="1800" max="2048" width="9.109375" style="2"/>
    <col min="2049" max="2049" width="6.88671875" style="2" customWidth="1"/>
    <col min="2050" max="2050" width="10.33203125" style="2" customWidth="1"/>
    <col min="2051" max="2051" width="31.6640625" style="2" customWidth="1"/>
    <col min="2052" max="2052" width="12.6640625" style="2" customWidth="1"/>
    <col min="2053" max="2053" width="12.44140625" style="2" customWidth="1"/>
    <col min="2054" max="2054" width="10.88671875" style="2" customWidth="1"/>
    <col min="2055" max="2055" width="14" style="2" customWidth="1"/>
    <col min="2056" max="2304" width="9.109375" style="2"/>
    <col min="2305" max="2305" width="6.88671875" style="2" customWidth="1"/>
    <col min="2306" max="2306" width="10.33203125" style="2" customWidth="1"/>
    <col min="2307" max="2307" width="31.6640625" style="2" customWidth="1"/>
    <col min="2308" max="2308" width="12.6640625" style="2" customWidth="1"/>
    <col min="2309" max="2309" width="12.44140625" style="2" customWidth="1"/>
    <col min="2310" max="2310" width="10.88671875" style="2" customWidth="1"/>
    <col min="2311" max="2311" width="14" style="2" customWidth="1"/>
    <col min="2312" max="2560" width="9.109375" style="2"/>
    <col min="2561" max="2561" width="6.88671875" style="2" customWidth="1"/>
    <col min="2562" max="2562" width="10.33203125" style="2" customWidth="1"/>
    <col min="2563" max="2563" width="31.6640625" style="2" customWidth="1"/>
    <col min="2564" max="2564" width="12.6640625" style="2" customWidth="1"/>
    <col min="2565" max="2565" width="12.44140625" style="2" customWidth="1"/>
    <col min="2566" max="2566" width="10.88671875" style="2" customWidth="1"/>
    <col min="2567" max="2567" width="14" style="2" customWidth="1"/>
    <col min="2568" max="2816" width="9.109375" style="2"/>
    <col min="2817" max="2817" width="6.88671875" style="2" customWidth="1"/>
    <col min="2818" max="2818" width="10.33203125" style="2" customWidth="1"/>
    <col min="2819" max="2819" width="31.6640625" style="2" customWidth="1"/>
    <col min="2820" max="2820" width="12.6640625" style="2" customWidth="1"/>
    <col min="2821" max="2821" width="12.44140625" style="2" customWidth="1"/>
    <col min="2822" max="2822" width="10.88671875" style="2" customWidth="1"/>
    <col min="2823" max="2823" width="14" style="2" customWidth="1"/>
    <col min="2824" max="3072" width="9.109375" style="2"/>
    <col min="3073" max="3073" width="6.88671875" style="2" customWidth="1"/>
    <col min="3074" max="3074" width="10.33203125" style="2" customWidth="1"/>
    <col min="3075" max="3075" width="31.6640625" style="2" customWidth="1"/>
    <col min="3076" max="3076" width="12.6640625" style="2" customWidth="1"/>
    <col min="3077" max="3077" width="12.44140625" style="2" customWidth="1"/>
    <col min="3078" max="3078" width="10.88671875" style="2" customWidth="1"/>
    <col min="3079" max="3079" width="14" style="2" customWidth="1"/>
    <col min="3080" max="3328" width="9.109375" style="2"/>
    <col min="3329" max="3329" width="6.88671875" style="2" customWidth="1"/>
    <col min="3330" max="3330" width="10.33203125" style="2" customWidth="1"/>
    <col min="3331" max="3331" width="31.6640625" style="2" customWidth="1"/>
    <col min="3332" max="3332" width="12.6640625" style="2" customWidth="1"/>
    <col min="3333" max="3333" width="12.44140625" style="2" customWidth="1"/>
    <col min="3334" max="3334" width="10.88671875" style="2" customWidth="1"/>
    <col min="3335" max="3335" width="14" style="2" customWidth="1"/>
    <col min="3336" max="3584" width="9.109375" style="2"/>
    <col min="3585" max="3585" width="6.88671875" style="2" customWidth="1"/>
    <col min="3586" max="3586" width="10.33203125" style="2" customWidth="1"/>
    <col min="3587" max="3587" width="31.6640625" style="2" customWidth="1"/>
    <col min="3588" max="3588" width="12.6640625" style="2" customWidth="1"/>
    <col min="3589" max="3589" width="12.44140625" style="2" customWidth="1"/>
    <col min="3590" max="3590" width="10.88671875" style="2" customWidth="1"/>
    <col min="3591" max="3591" width="14" style="2" customWidth="1"/>
    <col min="3592" max="3840" width="9.109375" style="2"/>
    <col min="3841" max="3841" width="6.88671875" style="2" customWidth="1"/>
    <col min="3842" max="3842" width="10.33203125" style="2" customWidth="1"/>
    <col min="3843" max="3843" width="31.6640625" style="2" customWidth="1"/>
    <col min="3844" max="3844" width="12.6640625" style="2" customWidth="1"/>
    <col min="3845" max="3845" width="12.44140625" style="2" customWidth="1"/>
    <col min="3846" max="3846" width="10.88671875" style="2" customWidth="1"/>
    <col min="3847" max="3847" width="14" style="2" customWidth="1"/>
    <col min="3848" max="4096" width="9.109375" style="2"/>
    <col min="4097" max="4097" width="6.88671875" style="2" customWidth="1"/>
    <col min="4098" max="4098" width="10.33203125" style="2" customWidth="1"/>
    <col min="4099" max="4099" width="31.6640625" style="2" customWidth="1"/>
    <col min="4100" max="4100" width="12.6640625" style="2" customWidth="1"/>
    <col min="4101" max="4101" width="12.44140625" style="2" customWidth="1"/>
    <col min="4102" max="4102" width="10.88671875" style="2" customWidth="1"/>
    <col min="4103" max="4103" width="14" style="2" customWidth="1"/>
    <col min="4104" max="4352" width="9.109375" style="2"/>
    <col min="4353" max="4353" width="6.88671875" style="2" customWidth="1"/>
    <col min="4354" max="4354" width="10.33203125" style="2" customWidth="1"/>
    <col min="4355" max="4355" width="31.6640625" style="2" customWidth="1"/>
    <col min="4356" max="4356" width="12.6640625" style="2" customWidth="1"/>
    <col min="4357" max="4357" width="12.44140625" style="2" customWidth="1"/>
    <col min="4358" max="4358" width="10.88671875" style="2" customWidth="1"/>
    <col min="4359" max="4359" width="14" style="2" customWidth="1"/>
    <col min="4360" max="4608" width="9.109375" style="2"/>
    <col min="4609" max="4609" width="6.88671875" style="2" customWidth="1"/>
    <col min="4610" max="4610" width="10.33203125" style="2" customWidth="1"/>
    <col min="4611" max="4611" width="31.6640625" style="2" customWidth="1"/>
    <col min="4612" max="4612" width="12.6640625" style="2" customWidth="1"/>
    <col min="4613" max="4613" width="12.44140625" style="2" customWidth="1"/>
    <col min="4614" max="4614" width="10.88671875" style="2" customWidth="1"/>
    <col min="4615" max="4615" width="14" style="2" customWidth="1"/>
    <col min="4616" max="4864" width="9.109375" style="2"/>
    <col min="4865" max="4865" width="6.88671875" style="2" customWidth="1"/>
    <col min="4866" max="4866" width="10.33203125" style="2" customWidth="1"/>
    <col min="4867" max="4867" width="31.6640625" style="2" customWidth="1"/>
    <col min="4868" max="4868" width="12.6640625" style="2" customWidth="1"/>
    <col min="4869" max="4869" width="12.44140625" style="2" customWidth="1"/>
    <col min="4870" max="4870" width="10.88671875" style="2" customWidth="1"/>
    <col min="4871" max="4871" width="14" style="2" customWidth="1"/>
    <col min="4872" max="5120" width="9.109375" style="2"/>
    <col min="5121" max="5121" width="6.88671875" style="2" customWidth="1"/>
    <col min="5122" max="5122" width="10.33203125" style="2" customWidth="1"/>
    <col min="5123" max="5123" width="31.6640625" style="2" customWidth="1"/>
    <col min="5124" max="5124" width="12.6640625" style="2" customWidth="1"/>
    <col min="5125" max="5125" width="12.44140625" style="2" customWidth="1"/>
    <col min="5126" max="5126" width="10.88671875" style="2" customWidth="1"/>
    <col min="5127" max="5127" width="14" style="2" customWidth="1"/>
    <col min="5128" max="5376" width="9.109375" style="2"/>
    <col min="5377" max="5377" width="6.88671875" style="2" customWidth="1"/>
    <col min="5378" max="5378" width="10.33203125" style="2" customWidth="1"/>
    <col min="5379" max="5379" width="31.6640625" style="2" customWidth="1"/>
    <col min="5380" max="5380" width="12.6640625" style="2" customWidth="1"/>
    <col min="5381" max="5381" width="12.44140625" style="2" customWidth="1"/>
    <col min="5382" max="5382" width="10.88671875" style="2" customWidth="1"/>
    <col min="5383" max="5383" width="14" style="2" customWidth="1"/>
    <col min="5384" max="5632" width="9.109375" style="2"/>
    <col min="5633" max="5633" width="6.88671875" style="2" customWidth="1"/>
    <col min="5634" max="5634" width="10.33203125" style="2" customWidth="1"/>
    <col min="5635" max="5635" width="31.6640625" style="2" customWidth="1"/>
    <col min="5636" max="5636" width="12.6640625" style="2" customWidth="1"/>
    <col min="5637" max="5637" width="12.44140625" style="2" customWidth="1"/>
    <col min="5638" max="5638" width="10.88671875" style="2" customWidth="1"/>
    <col min="5639" max="5639" width="14" style="2" customWidth="1"/>
    <col min="5640" max="5888" width="9.109375" style="2"/>
    <col min="5889" max="5889" width="6.88671875" style="2" customWidth="1"/>
    <col min="5890" max="5890" width="10.33203125" style="2" customWidth="1"/>
    <col min="5891" max="5891" width="31.6640625" style="2" customWidth="1"/>
    <col min="5892" max="5892" width="12.6640625" style="2" customWidth="1"/>
    <col min="5893" max="5893" width="12.44140625" style="2" customWidth="1"/>
    <col min="5894" max="5894" width="10.88671875" style="2" customWidth="1"/>
    <col min="5895" max="5895" width="14" style="2" customWidth="1"/>
    <col min="5896" max="6144" width="9.109375" style="2"/>
    <col min="6145" max="6145" width="6.88671875" style="2" customWidth="1"/>
    <col min="6146" max="6146" width="10.33203125" style="2" customWidth="1"/>
    <col min="6147" max="6147" width="31.6640625" style="2" customWidth="1"/>
    <col min="6148" max="6148" width="12.6640625" style="2" customWidth="1"/>
    <col min="6149" max="6149" width="12.44140625" style="2" customWidth="1"/>
    <col min="6150" max="6150" width="10.88671875" style="2" customWidth="1"/>
    <col min="6151" max="6151" width="14" style="2" customWidth="1"/>
    <col min="6152" max="6400" width="9.109375" style="2"/>
    <col min="6401" max="6401" width="6.88671875" style="2" customWidth="1"/>
    <col min="6402" max="6402" width="10.33203125" style="2" customWidth="1"/>
    <col min="6403" max="6403" width="31.6640625" style="2" customWidth="1"/>
    <col min="6404" max="6404" width="12.6640625" style="2" customWidth="1"/>
    <col min="6405" max="6405" width="12.44140625" style="2" customWidth="1"/>
    <col min="6406" max="6406" width="10.88671875" style="2" customWidth="1"/>
    <col min="6407" max="6407" width="14" style="2" customWidth="1"/>
    <col min="6408" max="6656" width="9.109375" style="2"/>
    <col min="6657" max="6657" width="6.88671875" style="2" customWidth="1"/>
    <col min="6658" max="6658" width="10.33203125" style="2" customWidth="1"/>
    <col min="6659" max="6659" width="31.6640625" style="2" customWidth="1"/>
    <col min="6660" max="6660" width="12.6640625" style="2" customWidth="1"/>
    <col min="6661" max="6661" width="12.44140625" style="2" customWidth="1"/>
    <col min="6662" max="6662" width="10.88671875" style="2" customWidth="1"/>
    <col min="6663" max="6663" width="14" style="2" customWidth="1"/>
    <col min="6664" max="6912" width="9.109375" style="2"/>
    <col min="6913" max="6913" width="6.88671875" style="2" customWidth="1"/>
    <col min="6914" max="6914" width="10.33203125" style="2" customWidth="1"/>
    <col min="6915" max="6915" width="31.6640625" style="2" customWidth="1"/>
    <col min="6916" max="6916" width="12.6640625" style="2" customWidth="1"/>
    <col min="6917" max="6917" width="12.44140625" style="2" customWidth="1"/>
    <col min="6918" max="6918" width="10.88671875" style="2" customWidth="1"/>
    <col min="6919" max="6919" width="14" style="2" customWidth="1"/>
    <col min="6920" max="7168" width="9.109375" style="2"/>
    <col min="7169" max="7169" width="6.88671875" style="2" customWidth="1"/>
    <col min="7170" max="7170" width="10.33203125" style="2" customWidth="1"/>
    <col min="7171" max="7171" width="31.6640625" style="2" customWidth="1"/>
    <col min="7172" max="7172" width="12.6640625" style="2" customWidth="1"/>
    <col min="7173" max="7173" width="12.44140625" style="2" customWidth="1"/>
    <col min="7174" max="7174" width="10.88671875" style="2" customWidth="1"/>
    <col min="7175" max="7175" width="14" style="2" customWidth="1"/>
    <col min="7176" max="7424" width="9.109375" style="2"/>
    <col min="7425" max="7425" width="6.88671875" style="2" customWidth="1"/>
    <col min="7426" max="7426" width="10.33203125" style="2" customWidth="1"/>
    <col min="7427" max="7427" width="31.6640625" style="2" customWidth="1"/>
    <col min="7428" max="7428" width="12.6640625" style="2" customWidth="1"/>
    <col min="7429" max="7429" width="12.44140625" style="2" customWidth="1"/>
    <col min="7430" max="7430" width="10.88671875" style="2" customWidth="1"/>
    <col min="7431" max="7431" width="14" style="2" customWidth="1"/>
    <col min="7432" max="7680" width="9.109375" style="2"/>
    <col min="7681" max="7681" width="6.88671875" style="2" customWidth="1"/>
    <col min="7682" max="7682" width="10.33203125" style="2" customWidth="1"/>
    <col min="7683" max="7683" width="31.6640625" style="2" customWidth="1"/>
    <col min="7684" max="7684" width="12.6640625" style="2" customWidth="1"/>
    <col min="7685" max="7685" width="12.44140625" style="2" customWidth="1"/>
    <col min="7686" max="7686" width="10.88671875" style="2" customWidth="1"/>
    <col min="7687" max="7687" width="14" style="2" customWidth="1"/>
    <col min="7688" max="7936" width="9.109375" style="2"/>
    <col min="7937" max="7937" width="6.88671875" style="2" customWidth="1"/>
    <col min="7938" max="7938" width="10.33203125" style="2" customWidth="1"/>
    <col min="7939" max="7939" width="31.6640625" style="2" customWidth="1"/>
    <col min="7940" max="7940" width="12.6640625" style="2" customWidth="1"/>
    <col min="7941" max="7941" width="12.44140625" style="2" customWidth="1"/>
    <col min="7942" max="7942" width="10.88671875" style="2" customWidth="1"/>
    <col min="7943" max="7943" width="14" style="2" customWidth="1"/>
    <col min="7944" max="8192" width="9.109375" style="2"/>
    <col min="8193" max="8193" width="6.88671875" style="2" customWidth="1"/>
    <col min="8194" max="8194" width="10.33203125" style="2" customWidth="1"/>
    <col min="8195" max="8195" width="31.6640625" style="2" customWidth="1"/>
    <col min="8196" max="8196" width="12.6640625" style="2" customWidth="1"/>
    <col min="8197" max="8197" width="12.44140625" style="2" customWidth="1"/>
    <col min="8198" max="8198" width="10.88671875" style="2" customWidth="1"/>
    <col min="8199" max="8199" width="14" style="2" customWidth="1"/>
    <col min="8200" max="8448" width="9.109375" style="2"/>
    <col min="8449" max="8449" width="6.88671875" style="2" customWidth="1"/>
    <col min="8450" max="8450" width="10.33203125" style="2" customWidth="1"/>
    <col min="8451" max="8451" width="31.6640625" style="2" customWidth="1"/>
    <col min="8452" max="8452" width="12.6640625" style="2" customWidth="1"/>
    <col min="8453" max="8453" width="12.44140625" style="2" customWidth="1"/>
    <col min="8454" max="8454" width="10.88671875" style="2" customWidth="1"/>
    <col min="8455" max="8455" width="14" style="2" customWidth="1"/>
    <col min="8456" max="8704" width="9.109375" style="2"/>
    <col min="8705" max="8705" width="6.88671875" style="2" customWidth="1"/>
    <col min="8706" max="8706" width="10.33203125" style="2" customWidth="1"/>
    <col min="8707" max="8707" width="31.6640625" style="2" customWidth="1"/>
    <col min="8708" max="8708" width="12.6640625" style="2" customWidth="1"/>
    <col min="8709" max="8709" width="12.44140625" style="2" customWidth="1"/>
    <col min="8710" max="8710" width="10.88671875" style="2" customWidth="1"/>
    <col min="8711" max="8711" width="14" style="2" customWidth="1"/>
    <col min="8712" max="8960" width="9.109375" style="2"/>
    <col min="8961" max="8961" width="6.88671875" style="2" customWidth="1"/>
    <col min="8962" max="8962" width="10.33203125" style="2" customWidth="1"/>
    <col min="8963" max="8963" width="31.6640625" style="2" customWidth="1"/>
    <col min="8964" max="8964" width="12.6640625" style="2" customWidth="1"/>
    <col min="8965" max="8965" width="12.44140625" style="2" customWidth="1"/>
    <col min="8966" max="8966" width="10.88671875" style="2" customWidth="1"/>
    <col min="8967" max="8967" width="14" style="2" customWidth="1"/>
    <col min="8968" max="9216" width="9.109375" style="2"/>
    <col min="9217" max="9217" width="6.88671875" style="2" customWidth="1"/>
    <col min="9218" max="9218" width="10.33203125" style="2" customWidth="1"/>
    <col min="9219" max="9219" width="31.6640625" style="2" customWidth="1"/>
    <col min="9220" max="9220" width="12.6640625" style="2" customWidth="1"/>
    <col min="9221" max="9221" width="12.44140625" style="2" customWidth="1"/>
    <col min="9222" max="9222" width="10.88671875" style="2" customWidth="1"/>
    <col min="9223" max="9223" width="14" style="2" customWidth="1"/>
    <col min="9224" max="9472" width="9.109375" style="2"/>
    <col min="9473" max="9473" width="6.88671875" style="2" customWidth="1"/>
    <col min="9474" max="9474" width="10.33203125" style="2" customWidth="1"/>
    <col min="9475" max="9475" width="31.6640625" style="2" customWidth="1"/>
    <col min="9476" max="9476" width="12.6640625" style="2" customWidth="1"/>
    <col min="9477" max="9477" width="12.44140625" style="2" customWidth="1"/>
    <col min="9478" max="9478" width="10.88671875" style="2" customWidth="1"/>
    <col min="9479" max="9479" width="14" style="2" customWidth="1"/>
    <col min="9480" max="9728" width="9.109375" style="2"/>
    <col min="9729" max="9729" width="6.88671875" style="2" customWidth="1"/>
    <col min="9730" max="9730" width="10.33203125" style="2" customWidth="1"/>
    <col min="9731" max="9731" width="31.6640625" style="2" customWidth="1"/>
    <col min="9732" max="9732" width="12.6640625" style="2" customWidth="1"/>
    <col min="9733" max="9733" width="12.44140625" style="2" customWidth="1"/>
    <col min="9734" max="9734" width="10.88671875" style="2" customWidth="1"/>
    <col min="9735" max="9735" width="14" style="2" customWidth="1"/>
    <col min="9736" max="9984" width="9.109375" style="2"/>
    <col min="9985" max="9985" width="6.88671875" style="2" customWidth="1"/>
    <col min="9986" max="9986" width="10.33203125" style="2" customWidth="1"/>
    <col min="9987" max="9987" width="31.6640625" style="2" customWidth="1"/>
    <col min="9988" max="9988" width="12.6640625" style="2" customWidth="1"/>
    <col min="9989" max="9989" width="12.44140625" style="2" customWidth="1"/>
    <col min="9990" max="9990" width="10.88671875" style="2" customWidth="1"/>
    <col min="9991" max="9991" width="14" style="2" customWidth="1"/>
    <col min="9992" max="10240" width="9.109375" style="2"/>
    <col min="10241" max="10241" width="6.88671875" style="2" customWidth="1"/>
    <col min="10242" max="10242" width="10.33203125" style="2" customWidth="1"/>
    <col min="10243" max="10243" width="31.6640625" style="2" customWidth="1"/>
    <col min="10244" max="10244" width="12.6640625" style="2" customWidth="1"/>
    <col min="10245" max="10245" width="12.44140625" style="2" customWidth="1"/>
    <col min="10246" max="10246" width="10.88671875" style="2" customWidth="1"/>
    <col min="10247" max="10247" width="14" style="2" customWidth="1"/>
    <col min="10248" max="10496" width="9.109375" style="2"/>
    <col min="10497" max="10497" width="6.88671875" style="2" customWidth="1"/>
    <col min="10498" max="10498" width="10.33203125" style="2" customWidth="1"/>
    <col min="10499" max="10499" width="31.6640625" style="2" customWidth="1"/>
    <col min="10500" max="10500" width="12.6640625" style="2" customWidth="1"/>
    <col min="10501" max="10501" width="12.44140625" style="2" customWidth="1"/>
    <col min="10502" max="10502" width="10.88671875" style="2" customWidth="1"/>
    <col min="10503" max="10503" width="14" style="2" customWidth="1"/>
    <col min="10504" max="10752" width="9.109375" style="2"/>
    <col min="10753" max="10753" width="6.88671875" style="2" customWidth="1"/>
    <col min="10754" max="10754" width="10.33203125" style="2" customWidth="1"/>
    <col min="10755" max="10755" width="31.6640625" style="2" customWidth="1"/>
    <col min="10756" max="10756" width="12.6640625" style="2" customWidth="1"/>
    <col min="10757" max="10757" width="12.44140625" style="2" customWidth="1"/>
    <col min="10758" max="10758" width="10.88671875" style="2" customWidth="1"/>
    <col min="10759" max="10759" width="14" style="2" customWidth="1"/>
    <col min="10760" max="11008" width="9.109375" style="2"/>
    <col min="11009" max="11009" width="6.88671875" style="2" customWidth="1"/>
    <col min="11010" max="11010" width="10.33203125" style="2" customWidth="1"/>
    <col min="11011" max="11011" width="31.6640625" style="2" customWidth="1"/>
    <col min="11012" max="11012" width="12.6640625" style="2" customWidth="1"/>
    <col min="11013" max="11013" width="12.44140625" style="2" customWidth="1"/>
    <col min="11014" max="11014" width="10.88671875" style="2" customWidth="1"/>
    <col min="11015" max="11015" width="14" style="2" customWidth="1"/>
    <col min="11016" max="11264" width="9.109375" style="2"/>
    <col min="11265" max="11265" width="6.88671875" style="2" customWidth="1"/>
    <col min="11266" max="11266" width="10.33203125" style="2" customWidth="1"/>
    <col min="11267" max="11267" width="31.6640625" style="2" customWidth="1"/>
    <col min="11268" max="11268" width="12.6640625" style="2" customWidth="1"/>
    <col min="11269" max="11269" width="12.44140625" style="2" customWidth="1"/>
    <col min="11270" max="11270" width="10.88671875" style="2" customWidth="1"/>
    <col min="11271" max="11271" width="14" style="2" customWidth="1"/>
    <col min="11272" max="11520" width="9.109375" style="2"/>
    <col min="11521" max="11521" width="6.88671875" style="2" customWidth="1"/>
    <col min="11522" max="11522" width="10.33203125" style="2" customWidth="1"/>
    <col min="11523" max="11523" width="31.6640625" style="2" customWidth="1"/>
    <col min="11524" max="11524" width="12.6640625" style="2" customWidth="1"/>
    <col min="11525" max="11525" width="12.44140625" style="2" customWidth="1"/>
    <col min="11526" max="11526" width="10.88671875" style="2" customWidth="1"/>
    <col min="11527" max="11527" width="14" style="2" customWidth="1"/>
    <col min="11528" max="11776" width="9.109375" style="2"/>
    <col min="11777" max="11777" width="6.88671875" style="2" customWidth="1"/>
    <col min="11778" max="11778" width="10.33203125" style="2" customWidth="1"/>
    <col min="11779" max="11779" width="31.6640625" style="2" customWidth="1"/>
    <col min="11780" max="11780" width="12.6640625" style="2" customWidth="1"/>
    <col min="11781" max="11781" width="12.44140625" style="2" customWidth="1"/>
    <col min="11782" max="11782" width="10.88671875" style="2" customWidth="1"/>
    <col min="11783" max="11783" width="14" style="2" customWidth="1"/>
    <col min="11784" max="12032" width="9.109375" style="2"/>
    <col min="12033" max="12033" width="6.88671875" style="2" customWidth="1"/>
    <col min="12034" max="12034" width="10.33203125" style="2" customWidth="1"/>
    <col min="12035" max="12035" width="31.6640625" style="2" customWidth="1"/>
    <col min="12036" max="12036" width="12.6640625" style="2" customWidth="1"/>
    <col min="12037" max="12037" width="12.44140625" style="2" customWidth="1"/>
    <col min="12038" max="12038" width="10.88671875" style="2" customWidth="1"/>
    <col min="12039" max="12039" width="14" style="2" customWidth="1"/>
    <col min="12040" max="12288" width="9.109375" style="2"/>
    <col min="12289" max="12289" width="6.88671875" style="2" customWidth="1"/>
    <col min="12290" max="12290" width="10.33203125" style="2" customWidth="1"/>
    <col min="12291" max="12291" width="31.6640625" style="2" customWidth="1"/>
    <col min="12292" max="12292" width="12.6640625" style="2" customWidth="1"/>
    <col min="12293" max="12293" width="12.44140625" style="2" customWidth="1"/>
    <col min="12294" max="12294" width="10.88671875" style="2" customWidth="1"/>
    <col min="12295" max="12295" width="14" style="2" customWidth="1"/>
    <col min="12296" max="12544" width="9.109375" style="2"/>
    <col min="12545" max="12545" width="6.88671875" style="2" customWidth="1"/>
    <col min="12546" max="12546" width="10.33203125" style="2" customWidth="1"/>
    <col min="12547" max="12547" width="31.6640625" style="2" customWidth="1"/>
    <col min="12548" max="12548" width="12.6640625" style="2" customWidth="1"/>
    <col min="12549" max="12549" width="12.44140625" style="2" customWidth="1"/>
    <col min="12550" max="12550" width="10.88671875" style="2" customWidth="1"/>
    <col min="12551" max="12551" width="14" style="2" customWidth="1"/>
    <col min="12552" max="12800" width="9.109375" style="2"/>
    <col min="12801" max="12801" width="6.88671875" style="2" customWidth="1"/>
    <col min="12802" max="12802" width="10.33203125" style="2" customWidth="1"/>
    <col min="12803" max="12803" width="31.6640625" style="2" customWidth="1"/>
    <col min="12804" max="12804" width="12.6640625" style="2" customWidth="1"/>
    <col min="12805" max="12805" width="12.44140625" style="2" customWidth="1"/>
    <col min="12806" max="12806" width="10.88671875" style="2" customWidth="1"/>
    <col min="12807" max="12807" width="14" style="2" customWidth="1"/>
    <col min="12808" max="13056" width="9.109375" style="2"/>
    <col min="13057" max="13057" width="6.88671875" style="2" customWidth="1"/>
    <col min="13058" max="13058" width="10.33203125" style="2" customWidth="1"/>
    <col min="13059" max="13059" width="31.6640625" style="2" customWidth="1"/>
    <col min="13060" max="13060" width="12.6640625" style="2" customWidth="1"/>
    <col min="13061" max="13061" width="12.44140625" style="2" customWidth="1"/>
    <col min="13062" max="13062" width="10.88671875" style="2" customWidth="1"/>
    <col min="13063" max="13063" width="14" style="2" customWidth="1"/>
    <col min="13064" max="13312" width="9.109375" style="2"/>
    <col min="13313" max="13313" width="6.88671875" style="2" customWidth="1"/>
    <col min="13314" max="13314" width="10.33203125" style="2" customWidth="1"/>
    <col min="13315" max="13315" width="31.6640625" style="2" customWidth="1"/>
    <col min="13316" max="13316" width="12.6640625" style="2" customWidth="1"/>
    <col min="13317" max="13317" width="12.44140625" style="2" customWidth="1"/>
    <col min="13318" max="13318" width="10.88671875" style="2" customWidth="1"/>
    <col min="13319" max="13319" width="14" style="2" customWidth="1"/>
    <col min="13320" max="13568" width="9.109375" style="2"/>
    <col min="13569" max="13569" width="6.88671875" style="2" customWidth="1"/>
    <col min="13570" max="13570" width="10.33203125" style="2" customWidth="1"/>
    <col min="13571" max="13571" width="31.6640625" style="2" customWidth="1"/>
    <col min="13572" max="13572" width="12.6640625" style="2" customWidth="1"/>
    <col min="13573" max="13573" width="12.44140625" style="2" customWidth="1"/>
    <col min="13574" max="13574" width="10.88671875" style="2" customWidth="1"/>
    <col min="13575" max="13575" width="14" style="2" customWidth="1"/>
    <col min="13576" max="13824" width="9.109375" style="2"/>
    <col min="13825" max="13825" width="6.88671875" style="2" customWidth="1"/>
    <col min="13826" max="13826" width="10.33203125" style="2" customWidth="1"/>
    <col min="13827" max="13827" width="31.6640625" style="2" customWidth="1"/>
    <col min="13828" max="13828" width="12.6640625" style="2" customWidth="1"/>
    <col min="13829" max="13829" width="12.44140625" style="2" customWidth="1"/>
    <col min="13830" max="13830" width="10.88671875" style="2" customWidth="1"/>
    <col min="13831" max="13831" width="14" style="2" customWidth="1"/>
    <col min="13832" max="14080" width="9.109375" style="2"/>
    <col min="14081" max="14081" width="6.88671875" style="2" customWidth="1"/>
    <col min="14082" max="14082" width="10.33203125" style="2" customWidth="1"/>
    <col min="14083" max="14083" width="31.6640625" style="2" customWidth="1"/>
    <col min="14084" max="14084" width="12.6640625" style="2" customWidth="1"/>
    <col min="14085" max="14085" width="12.44140625" style="2" customWidth="1"/>
    <col min="14086" max="14086" width="10.88671875" style="2" customWidth="1"/>
    <col min="14087" max="14087" width="14" style="2" customWidth="1"/>
    <col min="14088" max="14336" width="9.109375" style="2"/>
    <col min="14337" max="14337" width="6.88671875" style="2" customWidth="1"/>
    <col min="14338" max="14338" width="10.33203125" style="2" customWidth="1"/>
    <col min="14339" max="14339" width="31.6640625" style="2" customWidth="1"/>
    <col min="14340" max="14340" width="12.6640625" style="2" customWidth="1"/>
    <col min="14341" max="14341" width="12.44140625" style="2" customWidth="1"/>
    <col min="14342" max="14342" width="10.88671875" style="2" customWidth="1"/>
    <col min="14343" max="14343" width="14" style="2" customWidth="1"/>
    <col min="14344" max="14592" width="9.109375" style="2"/>
    <col min="14593" max="14593" width="6.88671875" style="2" customWidth="1"/>
    <col min="14594" max="14594" width="10.33203125" style="2" customWidth="1"/>
    <col min="14595" max="14595" width="31.6640625" style="2" customWidth="1"/>
    <col min="14596" max="14596" width="12.6640625" style="2" customWidth="1"/>
    <col min="14597" max="14597" width="12.44140625" style="2" customWidth="1"/>
    <col min="14598" max="14598" width="10.88671875" style="2" customWidth="1"/>
    <col min="14599" max="14599" width="14" style="2" customWidth="1"/>
    <col min="14600" max="14848" width="9.109375" style="2"/>
    <col min="14849" max="14849" width="6.88671875" style="2" customWidth="1"/>
    <col min="14850" max="14850" width="10.33203125" style="2" customWidth="1"/>
    <col min="14851" max="14851" width="31.6640625" style="2" customWidth="1"/>
    <col min="14852" max="14852" width="12.6640625" style="2" customWidth="1"/>
    <col min="14853" max="14853" width="12.44140625" style="2" customWidth="1"/>
    <col min="14854" max="14854" width="10.88671875" style="2" customWidth="1"/>
    <col min="14855" max="14855" width="14" style="2" customWidth="1"/>
    <col min="14856" max="15104" width="9.109375" style="2"/>
    <col min="15105" max="15105" width="6.88671875" style="2" customWidth="1"/>
    <col min="15106" max="15106" width="10.33203125" style="2" customWidth="1"/>
    <col min="15107" max="15107" width="31.6640625" style="2" customWidth="1"/>
    <col min="15108" max="15108" width="12.6640625" style="2" customWidth="1"/>
    <col min="15109" max="15109" width="12.44140625" style="2" customWidth="1"/>
    <col min="15110" max="15110" width="10.88671875" style="2" customWidth="1"/>
    <col min="15111" max="15111" width="14" style="2" customWidth="1"/>
    <col min="15112" max="15360" width="9.109375" style="2"/>
    <col min="15361" max="15361" width="6.88671875" style="2" customWidth="1"/>
    <col min="15362" max="15362" width="10.33203125" style="2" customWidth="1"/>
    <col min="15363" max="15363" width="31.6640625" style="2" customWidth="1"/>
    <col min="15364" max="15364" width="12.6640625" style="2" customWidth="1"/>
    <col min="15365" max="15365" width="12.44140625" style="2" customWidth="1"/>
    <col min="15366" max="15366" width="10.88671875" style="2" customWidth="1"/>
    <col min="15367" max="15367" width="14" style="2" customWidth="1"/>
    <col min="15368" max="15616" width="9.109375" style="2"/>
    <col min="15617" max="15617" width="6.88671875" style="2" customWidth="1"/>
    <col min="15618" max="15618" width="10.33203125" style="2" customWidth="1"/>
    <col min="15619" max="15619" width="31.6640625" style="2" customWidth="1"/>
    <col min="15620" max="15620" width="12.6640625" style="2" customWidth="1"/>
    <col min="15621" max="15621" width="12.44140625" style="2" customWidth="1"/>
    <col min="15622" max="15622" width="10.88671875" style="2" customWidth="1"/>
    <col min="15623" max="15623" width="14" style="2" customWidth="1"/>
    <col min="15624" max="15872" width="9.109375" style="2"/>
    <col min="15873" max="15873" width="6.88671875" style="2" customWidth="1"/>
    <col min="15874" max="15874" width="10.33203125" style="2" customWidth="1"/>
    <col min="15875" max="15875" width="31.6640625" style="2" customWidth="1"/>
    <col min="15876" max="15876" width="12.6640625" style="2" customWidth="1"/>
    <col min="15877" max="15877" width="12.44140625" style="2" customWidth="1"/>
    <col min="15878" max="15878" width="10.88671875" style="2" customWidth="1"/>
    <col min="15879" max="15879" width="14" style="2" customWidth="1"/>
    <col min="15880" max="16128" width="9.109375" style="2"/>
    <col min="16129" max="16129" width="6.88671875" style="2" customWidth="1"/>
    <col min="16130" max="16130" width="10.33203125" style="2" customWidth="1"/>
    <col min="16131" max="16131" width="31.6640625" style="2" customWidth="1"/>
    <col min="16132" max="16132" width="12.6640625" style="2" customWidth="1"/>
    <col min="16133" max="16133" width="12.44140625" style="2" customWidth="1"/>
    <col min="16134" max="16134" width="10.88671875" style="2" customWidth="1"/>
    <col min="16135" max="16135" width="14" style="2" customWidth="1"/>
    <col min="16136" max="16384" width="9.10937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/>
      <c r="B3" s="1"/>
      <c r="C3" s="1"/>
      <c r="D3" s="1"/>
      <c r="E3" s="3" t="s">
        <v>0</v>
      </c>
      <c r="F3" s="143">
        <v>42210</v>
      </c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5"/>
      <c r="F7" s="6"/>
      <c r="G7" s="1"/>
    </row>
    <row r="8" spans="1:7" x14ac:dyDescent="0.25">
      <c r="A8" s="1"/>
      <c r="B8" s="1"/>
      <c r="C8" s="1"/>
      <c r="D8" s="1"/>
      <c r="E8" s="5"/>
      <c r="F8" s="6"/>
      <c r="G8" s="1"/>
    </row>
    <row r="9" spans="1:7" ht="15.75" customHeight="1" x14ac:dyDescent="0.25">
      <c r="A9" s="1"/>
      <c r="B9" s="7" t="s">
        <v>1</v>
      </c>
      <c r="C9" s="151" t="s">
        <v>41</v>
      </c>
      <c r="D9" s="151"/>
      <c r="E9" s="3" t="s">
        <v>2</v>
      </c>
      <c r="F9" s="8" t="s">
        <v>13</v>
      </c>
      <c r="G9" s="9"/>
    </row>
    <row r="10" spans="1:7" ht="13.5" customHeight="1" x14ac:dyDescent="0.25">
      <c r="A10" s="1"/>
      <c r="B10" s="7"/>
      <c r="C10" s="151" t="s">
        <v>42</v>
      </c>
      <c r="D10" s="151"/>
      <c r="E10" s="8"/>
      <c r="F10" s="8" t="s">
        <v>30</v>
      </c>
      <c r="G10" s="10"/>
    </row>
    <row r="11" spans="1:7" ht="15" customHeight="1" x14ac:dyDescent="0.25">
      <c r="A11" s="1"/>
      <c r="B11" s="7"/>
      <c r="C11" s="8" t="s">
        <v>43</v>
      </c>
      <c r="D11" s="8"/>
      <c r="E11" s="8"/>
      <c r="F11" s="8" t="s">
        <v>37</v>
      </c>
      <c r="G11" s="10"/>
    </row>
    <row r="12" spans="1:7" ht="15" customHeight="1" x14ac:dyDescent="0.25">
      <c r="A12" s="1"/>
      <c r="B12" s="4"/>
      <c r="C12" s="142" t="s">
        <v>44</v>
      </c>
      <c r="D12" s="8"/>
      <c r="E12" s="8"/>
      <c r="F12" s="8" t="s">
        <v>31</v>
      </c>
      <c r="G12" s="10"/>
    </row>
    <row r="13" spans="1:7" ht="15" customHeight="1" x14ac:dyDescent="0.25">
      <c r="A13" s="1"/>
      <c r="B13" s="7"/>
      <c r="C13" s="8" t="s">
        <v>45</v>
      </c>
      <c r="D13" s="8"/>
      <c r="E13" s="8"/>
      <c r="F13" s="139" t="s">
        <v>32</v>
      </c>
      <c r="G13" s="10"/>
    </row>
    <row r="14" spans="1:7" ht="15" customHeight="1" x14ac:dyDescent="0.25">
      <c r="A14" s="1"/>
      <c r="B14" s="11" t="s">
        <v>3</v>
      </c>
      <c r="C14" s="8" t="s">
        <v>38</v>
      </c>
      <c r="D14" s="8"/>
      <c r="E14" s="8"/>
      <c r="F14" s="8"/>
      <c r="G14" s="10"/>
    </row>
    <row r="15" spans="1:7" ht="14.1" customHeight="1" thickBot="1" x14ac:dyDescent="0.3">
      <c r="A15" s="1"/>
      <c r="B15" s="10"/>
      <c r="C15" s="10" t="s">
        <v>52</v>
      </c>
      <c r="D15" s="10"/>
      <c r="E15" s="12"/>
      <c r="F15" s="9"/>
      <c r="G15" s="13"/>
    </row>
    <row r="16" spans="1:7" s="19" customFormat="1" ht="14.1" customHeight="1" thickBot="1" x14ac:dyDescent="0.25">
      <c r="A16" s="14"/>
      <c r="B16" s="15" t="s">
        <v>4</v>
      </c>
      <c r="C16" s="16" t="s">
        <v>5</v>
      </c>
      <c r="D16" s="17" t="s">
        <v>6</v>
      </c>
      <c r="E16" s="17" t="s">
        <v>7</v>
      </c>
      <c r="F16" s="17" t="s">
        <v>8</v>
      </c>
      <c r="G16" s="18" t="s">
        <v>9</v>
      </c>
    </row>
    <row r="17" spans="1:7" ht="15" customHeight="1" x14ac:dyDescent="0.25">
      <c r="A17" s="1"/>
      <c r="B17" s="20"/>
      <c r="C17" s="144" t="s">
        <v>46</v>
      </c>
      <c r="D17" s="21"/>
      <c r="E17" s="22"/>
      <c r="F17" s="23"/>
      <c r="G17" s="24">
        <f t="shared" ref="G17:G35" si="0">PRODUCT(E17,F17)</f>
        <v>0</v>
      </c>
    </row>
    <row r="18" spans="1:7" ht="15" customHeight="1" x14ac:dyDescent="0.25">
      <c r="A18" s="1"/>
      <c r="B18" s="25">
        <v>2</v>
      </c>
      <c r="C18" s="26" t="s">
        <v>54</v>
      </c>
      <c r="D18" s="27" t="s">
        <v>51</v>
      </c>
      <c r="E18" s="22">
        <v>1</v>
      </c>
      <c r="F18" s="28">
        <v>7500</v>
      </c>
      <c r="G18" s="29">
        <f t="shared" si="0"/>
        <v>7500</v>
      </c>
    </row>
    <row r="19" spans="1:7" ht="15" customHeight="1" x14ac:dyDescent="0.25">
      <c r="A19" s="1"/>
      <c r="B19" s="25">
        <v>4</v>
      </c>
      <c r="C19" s="26" t="s">
        <v>62</v>
      </c>
      <c r="D19" s="27" t="s">
        <v>51</v>
      </c>
      <c r="E19" s="22">
        <v>7</v>
      </c>
      <c r="F19" s="28">
        <v>75</v>
      </c>
      <c r="G19" s="29">
        <f t="shared" si="0"/>
        <v>525</v>
      </c>
    </row>
    <row r="20" spans="1:7" ht="15" customHeight="1" x14ac:dyDescent="0.25">
      <c r="A20" s="1"/>
      <c r="B20" s="25">
        <v>5</v>
      </c>
      <c r="C20" s="26" t="s">
        <v>67</v>
      </c>
      <c r="D20" s="27" t="s">
        <v>51</v>
      </c>
      <c r="E20" s="22">
        <v>20</v>
      </c>
      <c r="F20" s="28">
        <v>250</v>
      </c>
      <c r="G20" s="29">
        <f t="shared" si="0"/>
        <v>5000</v>
      </c>
    </row>
    <row r="21" spans="1:7" ht="15" customHeight="1" x14ac:dyDescent="0.25">
      <c r="A21" s="1"/>
      <c r="B21" s="25">
        <v>17</v>
      </c>
      <c r="C21" s="26" t="s">
        <v>66</v>
      </c>
      <c r="D21" s="30" t="s">
        <v>40</v>
      </c>
      <c r="E21" s="22">
        <v>44923</v>
      </c>
      <c r="F21" s="28">
        <v>3.5</v>
      </c>
      <c r="G21" s="29">
        <f t="shared" si="0"/>
        <v>157230.5</v>
      </c>
    </row>
    <row r="22" spans="1:7" ht="15" customHeight="1" x14ac:dyDescent="0.25">
      <c r="A22" s="1"/>
      <c r="B22" s="25">
        <v>35</v>
      </c>
      <c r="C22" s="26" t="s">
        <v>54</v>
      </c>
      <c r="D22" s="30" t="s">
        <v>51</v>
      </c>
      <c r="E22" s="22">
        <v>1</v>
      </c>
      <c r="F22" s="28">
        <v>1500</v>
      </c>
      <c r="G22" s="29">
        <f t="shared" si="0"/>
        <v>1500</v>
      </c>
    </row>
    <row r="23" spans="1:7" ht="15" customHeight="1" x14ac:dyDescent="0.25">
      <c r="A23" s="1"/>
      <c r="B23" s="25">
        <v>36</v>
      </c>
      <c r="C23" s="26" t="s">
        <v>53</v>
      </c>
      <c r="D23" s="27" t="s">
        <v>55</v>
      </c>
      <c r="E23" s="22">
        <v>4450</v>
      </c>
      <c r="F23" s="28">
        <v>0.95</v>
      </c>
      <c r="G23" s="29">
        <f t="shared" si="0"/>
        <v>4227.5</v>
      </c>
    </row>
    <row r="24" spans="1:7" ht="15" customHeight="1" x14ac:dyDescent="0.25">
      <c r="A24" s="1"/>
      <c r="B24" s="25">
        <v>40</v>
      </c>
      <c r="C24" s="26" t="s">
        <v>56</v>
      </c>
      <c r="D24" s="27" t="s">
        <v>55</v>
      </c>
      <c r="E24" s="22">
        <v>3942</v>
      </c>
      <c r="F24" s="28">
        <v>3.75</v>
      </c>
      <c r="G24" s="29">
        <f t="shared" si="0"/>
        <v>14782.5</v>
      </c>
    </row>
    <row r="25" spans="1:7" ht="15" customHeight="1" x14ac:dyDescent="0.25">
      <c r="A25" s="1"/>
      <c r="B25" s="25">
        <v>42</v>
      </c>
      <c r="C25" s="26" t="s">
        <v>57</v>
      </c>
      <c r="D25" s="27" t="s">
        <v>55</v>
      </c>
      <c r="E25" s="22">
        <v>241</v>
      </c>
      <c r="F25" s="28">
        <v>2</v>
      </c>
      <c r="G25" s="29">
        <f t="shared" si="0"/>
        <v>482</v>
      </c>
    </row>
    <row r="26" spans="1:7" ht="15" customHeight="1" x14ac:dyDescent="0.25">
      <c r="A26" s="1"/>
      <c r="B26" s="25">
        <v>43</v>
      </c>
      <c r="C26" s="26" t="s">
        <v>58</v>
      </c>
      <c r="D26" s="27" t="s">
        <v>55</v>
      </c>
      <c r="E26" s="22">
        <v>240</v>
      </c>
      <c r="F26" s="28">
        <v>2.5</v>
      </c>
      <c r="G26" s="29">
        <f t="shared" si="0"/>
        <v>600</v>
      </c>
    </row>
    <row r="27" spans="1:7" ht="15" customHeight="1" x14ac:dyDescent="0.25">
      <c r="A27" s="1"/>
      <c r="B27" s="25">
        <v>45</v>
      </c>
      <c r="C27" s="26" t="s">
        <v>59</v>
      </c>
      <c r="D27" s="27" t="s">
        <v>55</v>
      </c>
      <c r="E27" s="22">
        <v>480</v>
      </c>
      <c r="F27" s="28">
        <v>5</v>
      </c>
      <c r="G27" s="29">
        <f t="shared" si="0"/>
        <v>2400</v>
      </c>
    </row>
    <row r="28" spans="1:7" ht="15" customHeight="1" x14ac:dyDescent="0.25">
      <c r="A28" s="1"/>
      <c r="B28" s="25">
        <v>46</v>
      </c>
      <c r="C28" s="26" t="s">
        <v>60</v>
      </c>
      <c r="D28" s="27" t="s">
        <v>51</v>
      </c>
      <c r="E28" s="22">
        <v>520</v>
      </c>
      <c r="F28" s="28">
        <v>6</v>
      </c>
      <c r="G28" s="29">
        <f t="shared" si="0"/>
        <v>3120</v>
      </c>
    </row>
    <row r="29" spans="1:7" ht="15" customHeight="1" x14ac:dyDescent="0.25">
      <c r="A29" s="1"/>
      <c r="B29" s="25">
        <v>47</v>
      </c>
      <c r="C29" s="26" t="s">
        <v>61</v>
      </c>
      <c r="D29" s="27" t="s">
        <v>51</v>
      </c>
      <c r="E29" s="22">
        <v>18</v>
      </c>
      <c r="F29" s="28">
        <v>75</v>
      </c>
      <c r="G29" s="29">
        <f t="shared" si="0"/>
        <v>1350</v>
      </c>
    </row>
    <row r="30" spans="1:7" ht="15" customHeight="1" x14ac:dyDescent="0.25">
      <c r="A30" s="1"/>
      <c r="B30" s="25">
        <v>52</v>
      </c>
      <c r="C30" s="26" t="s">
        <v>68</v>
      </c>
      <c r="D30" s="27" t="s">
        <v>51</v>
      </c>
      <c r="E30" s="22">
        <v>36</v>
      </c>
      <c r="F30" s="28">
        <v>750</v>
      </c>
      <c r="G30" s="29">
        <f t="shared" si="0"/>
        <v>27000</v>
      </c>
    </row>
    <row r="31" spans="1:7" ht="15" customHeight="1" x14ac:dyDescent="0.25">
      <c r="A31" s="1"/>
      <c r="B31" s="25">
        <v>53</v>
      </c>
      <c r="C31" s="26" t="s">
        <v>69</v>
      </c>
      <c r="D31" s="27" t="s">
        <v>51</v>
      </c>
      <c r="E31" s="22">
        <v>15</v>
      </c>
      <c r="F31" s="28">
        <v>450</v>
      </c>
      <c r="G31" s="29">
        <f t="shared" si="0"/>
        <v>6750</v>
      </c>
    </row>
    <row r="32" spans="1:7" ht="15" customHeight="1" x14ac:dyDescent="0.25">
      <c r="A32" s="1"/>
      <c r="B32" s="25"/>
      <c r="C32" s="26"/>
      <c r="D32" s="27"/>
      <c r="E32" s="22"/>
      <c r="F32" s="28"/>
      <c r="G32" s="29">
        <f t="shared" si="0"/>
        <v>0</v>
      </c>
    </row>
    <row r="33" spans="1:7" ht="15" customHeight="1" x14ac:dyDescent="0.25">
      <c r="A33" s="1"/>
      <c r="B33" s="25"/>
      <c r="C33" s="26"/>
      <c r="D33" s="27"/>
      <c r="E33" s="22"/>
      <c r="F33" s="28"/>
      <c r="G33" s="29"/>
    </row>
    <row r="34" spans="1:7" ht="15" customHeight="1" x14ac:dyDescent="0.25">
      <c r="A34" s="1"/>
      <c r="B34" s="25"/>
      <c r="C34" s="26"/>
      <c r="D34" s="27"/>
      <c r="E34" s="22"/>
      <c r="F34" s="28"/>
      <c r="G34" s="29"/>
    </row>
    <row r="35" spans="1:7" ht="15" customHeight="1" x14ac:dyDescent="0.25">
      <c r="A35" s="1"/>
      <c r="B35" s="25"/>
      <c r="C35" s="26"/>
      <c r="D35" s="27"/>
      <c r="E35" s="22"/>
      <c r="F35" s="28"/>
      <c r="G35" s="29">
        <f t="shared" si="0"/>
        <v>0</v>
      </c>
    </row>
    <row r="36" spans="1:7" ht="15" customHeight="1" thickBot="1" x14ac:dyDescent="0.3">
      <c r="A36" s="1"/>
      <c r="B36" s="31"/>
      <c r="C36" s="32"/>
      <c r="D36" s="33"/>
      <c r="E36" s="33"/>
      <c r="F36" s="34" t="s">
        <v>10</v>
      </c>
      <c r="G36" s="35">
        <f>SUM(G18:G35)</f>
        <v>232467.5</v>
      </c>
    </row>
    <row r="37" spans="1:7" ht="15" customHeight="1" x14ac:dyDescent="0.25">
      <c r="A37" s="1"/>
      <c r="B37" s="36"/>
      <c r="G37" s="37"/>
    </row>
    <row r="38" spans="1:7" ht="15" customHeight="1" x14ac:dyDescent="0.25">
      <c r="A38" s="1"/>
      <c r="B38" s="36"/>
      <c r="G38" s="37"/>
    </row>
    <row r="39" spans="1:7" ht="15" customHeight="1" x14ac:dyDescent="0.25">
      <c r="A39" s="1"/>
      <c r="B39" s="36"/>
      <c r="G39" s="37"/>
    </row>
    <row r="40" spans="1:7" ht="15" customHeight="1" x14ac:dyDescent="0.25">
      <c r="A40" s="1"/>
      <c r="B40" s="36"/>
      <c r="G40" s="37"/>
    </row>
    <row r="41" spans="1:7" ht="11.25" customHeight="1" x14ac:dyDescent="0.25">
      <c r="B41" s="38" t="s">
        <v>11</v>
      </c>
      <c r="C41" s="39"/>
      <c r="D41" s="40"/>
      <c r="E41" s="41" t="s">
        <v>12</v>
      </c>
      <c r="F41" s="40"/>
      <c r="G41" s="42"/>
    </row>
    <row r="42" spans="1:7" ht="21.75" customHeight="1" x14ac:dyDescent="0.45">
      <c r="B42" s="140" t="s">
        <v>33</v>
      </c>
      <c r="C42" s="43"/>
      <c r="G42" s="44"/>
    </row>
    <row r="43" spans="1:7" ht="12" customHeight="1" x14ac:dyDescent="0.25">
      <c r="B43" s="45" t="s">
        <v>13</v>
      </c>
      <c r="C43" s="46"/>
      <c r="E43" s="41" t="s">
        <v>14</v>
      </c>
      <c r="G43" s="44"/>
    </row>
    <row r="44" spans="1:7" ht="12" customHeight="1" x14ac:dyDescent="0.25">
      <c r="B44" s="47" t="s">
        <v>34</v>
      </c>
      <c r="C44" s="46"/>
      <c r="D44" s="48"/>
      <c r="G44" s="44"/>
    </row>
    <row r="45" spans="1:7" ht="12" customHeight="1" x14ac:dyDescent="0.25">
      <c r="B45" s="47" t="s">
        <v>35</v>
      </c>
      <c r="C45" s="46"/>
      <c r="D45" s="49"/>
      <c r="E45" s="50"/>
      <c r="F45" s="51"/>
      <c r="G45" s="52"/>
    </row>
    <row r="46" spans="1:7" ht="12" customHeight="1" x14ac:dyDescent="0.25">
      <c r="B46" s="47" t="s">
        <v>36</v>
      </c>
      <c r="C46" s="53"/>
      <c r="D46" s="46"/>
      <c r="E46" s="41" t="s">
        <v>15</v>
      </c>
    </row>
    <row r="47" spans="1:7" ht="15.9" customHeight="1" x14ac:dyDescent="0.25">
      <c r="D47" s="46"/>
      <c r="E47" s="54"/>
      <c r="F47" s="55" t="s">
        <v>16</v>
      </c>
    </row>
    <row r="48" spans="1:7" ht="15.9" customHeight="1" x14ac:dyDescent="0.25">
      <c r="C48" s="56" t="s">
        <v>17</v>
      </c>
      <c r="D48" s="56"/>
      <c r="E48" s="56"/>
      <c r="F48" s="56"/>
    </row>
    <row r="49" spans="2:6" ht="15.9" customHeight="1" x14ac:dyDescent="0.25">
      <c r="C49" s="56"/>
      <c r="D49" s="56"/>
      <c r="E49" s="56"/>
      <c r="F49" s="56"/>
    </row>
    <row r="50" spans="2:6" ht="15" customHeight="1" x14ac:dyDescent="0.25">
      <c r="B50" s="57"/>
      <c r="C50" s="56"/>
      <c r="D50" s="56"/>
      <c r="E50" s="56"/>
      <c r="F50" s="56"/>
    </row>
    <row r="51" spans="2:6" ht="15" customHeight="1" x14ac:dyDescent="0.25">
      <c r="C51" s="56"/>
      <c r="D51" s="56"/>
      <c r="E51" s="56"/>
      <c r="F51" s="56"/>
    </row>
    <row r="52" spans="2:6" ht="15.9" customHeight="1" x14ac:dyDescent="0.25">
      <c r="C52" s="58"/>
      <c r="D52" s="59"/>
      <c r="E52" s="59"/>
    </row>
    <row r="53" spans="2:6" ht="15.9" customHeight="1" x14ac:dyDescent="0.25"/>
    <row r="54" spans="2:6" ht="11.25" customHeight="1" x14ac:dyDescent="0.25">
      <c r="B54" s="60"/>
      <c r="C54" s="61"/>
      <c r="D54" s="61"/>
      <c r="E54" s="61"/>
      <c r="F54" s="61"/>
    </row>
  </sheetData>
  <mergeCells count="2">
    <mergeCell ref="C9:D9"/>
    <mergeCell ref="C10:D10"/>
  </mergeCells>
  <printOptions horizontalCentered="1"/>
  <pageMargins left="0.35" right="0.44" top="1" bottom="0.5" header="0.5" footer="0.5"/>
  <pageSetup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A33" workbookViewId="0">
      <selection activeCell="A51" sqref="A51"/>
    </sheetView>
  </sheetViews>
  <sheetFormatPr defaultRowHeight="13.2" x14ac:dyDescent="0.25"/>
  <cols>
    <col min="1" max="1" width="7.44140625" style="62" customWidth="1"/>
    <col min="2" max="4" width="20" style="63" customWidth="1"/>
    <col min="5" max="5" width="9.44140625" style="64" customWidth="1"/>
    <col min="6" max="6" width="9.88671875" style="64" customWidth="1"/>
    <col min="7" max="7" width="11.44140625" style="64" customWidth="1"/>
    <col min="8" max="8" width="10.44140625" style="65" customWidth="1"/>
    <col min="9" max="9" width="12.33203125" style="4" customWidth="1"/>
    <col min="10" max="10" width="0.33203125" style="4" hidden="1" customWidth="1"/>
    <col min="11" max="11" width="12" style="4" hidden="1" customWidth="1"/>
    <col min="12" max="12" width="12" style="66" hidden="1" customWidth="1"/>
    <col min="13" max="14" width="11.5546875" style="67" hidden="1" customWidth="1"/>
    <col min="15" max="16" width="11.44140625" style="67" hidden="1" customWidth="1"/>
    <col min="17" max="17" width="6.5546875" style="67" hidden="1" customWidth="1"/>
    <col min="18" max="18" width="13.33203125" style="67" hidden="1" customWidth="1"/>
    <col min="19" max="19" width="10.6640625" style="68" customWidth="1"/>
    <col min="20" max="256" width="9.109375" style="4"/>
    <col min="257" max="257" width="7.44140625" style="4" customWidth="1"/>
    <col min="258" max="260" width="20" style="4" customWidth="1"/>
    <col min="261" max="261" width="9.44140625" style="4" customWidth="1"/>
    <col min="262" max="262" width="9.88671875" style="4" customWidth="1"/>
    <col min="263" max="263" width="11.44140625" style="4" customWidth="1"/>
    <col min="264" max="264" width="10.44140625" style="4" customWidth="1"/>
    <col min="265" max="265" width="12.33203125" style="4" customWidth="1"/>
    <col min="266" max="274" width="0" style="4" hidden="1" customWidth="1"/>
    <col min="275" max="275" width="10.6640625" style="4" customWidth="1"/>
    <col min="276" max="512" width="9.109375" style="4"/>
    <col min="513" max="513" width="7.44140625" style="4" customWidth="1"/>
    <col min="514" max="516" width="20" style="4" customWidth="1"/>
    <col min="517" max="517" width="9.44140625" style="4" customWidth="1"/>
    <col min="518" max="518" width="9.88671875" style="4" customWidth="1"/>
    <col min="519" max="519" width="11.44140625" style="4" customWidth="1"/>
    <col min="520" max="520" width="10.44140625" style="4" customWidth="1"/>
    <col min="521" max="521" width="12.33203125" style="4" customWidth="1"/>
    <col min="522" max="530" width="0" style="4" hidden="1" customWidth="1"/>
    <col min="531" max="531" width="10.6640625" style="4" customWidth="1"/>
    <col min="532" max="768" width="9.109375" style="4"/>
    <col min="769" max="769" width="7.44140625" style="4" customWidth="1"/>
    <col min="770" max="772" width="20" style="4" customWidth="1"/>
    <col min="773" max="773" width="9.44140625" style="4" customWidth="1"/>
    <col min="774" max="774" width="9.88671875" style="4" customWidth="1"/>
    <col min="775" max="775" width="11.44140625" style="4" customWidth="1"/>
    <col min="776" max="776" width="10.44140625" style="4" customWidth="1"/>
    <col min="777" max="777" width="12.33203125" style="4" customWidth="1"/>
    <col min="778" max="786" width="0" style="4" hidden="1" customWidth="1"/>
    <col min="787" max="787" width="10.6640625" style="4" customWidth="1"/>
    <col min="788" max="1024" width="9.109375" style="4"/>
    <col min="1025" max="1025" width="7.44140625" style="4" customWidth="1"/>
    <col min="1026" max="1028" width="20" style="4" customWidth="1"/>
    <col min="1029" max="1029" width="9.44140625" style="4" customWidth="1"/>
    <col min="1030" max="1030" width="9.88671875" style="4" customWidth="1"/>
    <col min="1031" max="1031" width="11.44140625" style="4" customWidth="1"/>
    <col min="1032" max="1032" width="10.44140625" style="4" customWidth="1"/>
    <col min="1033" max="1033" width="12.33203125" style="4" customWidth="1"/>
    <col min="1034" max="1042" width="0" style="4" hidden="1" customWidth="1"/>
    <col min="1043" max="1043" width="10.6640625" style="4" customWidth="1"/>
    <col min="1044" max="1280" width="9.109375" style="4"/>
    <col min="1281" max="1281" width="7.44140625" style="4" customWidth="1"/>
    <col min="1282" max="1284" width="20" style="4" customWidth="1"/>
    <col min="1285" max="1285" width="9.44140625" style="4" customWidth="1"/>
    <col min="1286" max="1286" width="9.88671875" style="4" customWidth="1"/>
    <col min="1287" max="1287" width="11.44140625" style="4" customWidth="1"/>
    <col min="1288" max="1288" width="10.44140625" style="4" customWidth="1"/>
    <col min="1289" max="1289" width="12.33203125" style="4" customWidth="1"/>
    <col min="1290" max="1298" width="0" style="4" hidden="1" customWidth="1"/>
    <col min="1299" max="1299" width="10.6640625" style="4" customWidth="1"/>
    <col min="1300" max="1536" width="9.109375" style="4"/>
    <col min="1537" max="1537" width="7.44140625" style="4" customWidth="1"/>
    <col min="1538" max="1540" width="20" style="4" customWidth="1"/>
    <col min="1541" max="1541" width="9.44140625" style="4" customWidth="1"/>
    <col min="1542" max="1542" width="9.88671875" style="4" customWidth="1"/>
    <col min="1543" max="1543" width="11.44140625" style="4" customWidth="1"/>
    <col min="1544" max="1544" width="10.44140625" style="4" customWidth="1"/>
    <col min="1545" max="1545" width="12.33203125" style="4" customWidth="1"/>
    <col min="1546" max="1554" width="0" style="4" hidden="1" customWidth="1"/>
    <col min="1555" max="1555" width="10.6640625" style="4" customWidth="1"/>
    <col min="1556" max="1792" width="9.109375" style="4"/>
    <col min="1793" max="1793" width="7.44140625" style="4" customWidth="1"/>
    <col min="1794" max="1796" width="20" style="4" customWidth="1"/>
    <col min="1797" max="1797" width="9.44140625" style="4" customWidth="1"/>
    <col min="1798" max="1798" width="9.88671875" style="4" customWidth="1"/>
    <col min="1799" max="1799" width="11.44140625" style="4" customWidth="1"/>
    <col min="1800" max="1800" width="10.44140625" style="4" customWidth="1"/>
    <col min="1801" max="1801" width="12.33203125" style="4" customWidth="1"/>
    <col min="1802" max="1810" width="0" style="4" hidden="1" customWidth="1"/>
    <col min="1811" max="1811" width="10.6640625" style="4" customWidth="1"/>
    <col min="1812" max="2048" width="9.109375" style="4"/>
    <col min="2049" max="2049" width="7.44140625" style="4" customWidth="1"/>
    <col min="2050" max="2052" width="20" style="4" customWidth="1"/>
    <col min="2053" max="2053" width="9.44140625" style="4" customWidth="1"/>
    <col min="2054" max="2054" width="9.88671875" style="4" customWidth="1"/>
    <col min="2055" max="2055" width="11.44140625" style="4" customWidth="1"/>
    <col min="2056" max="2056" width="10.44140625" style="4" customWidth="1"/>
    <col min="2057" max="2057" width="12.33203125" style="4" customWidth="1"/>
    <col min="2058" max="2066" width="0" style="4" hidden="1" customWidth="1"/>
    <col min="2067" max="2067" width="10.6640625" style="4" customWidth="1"/>
    <col min="2068" max="2304" width="9.109375" style="4"/>
    <col min="2305" max="2305" width="7.44140625" style="4" customWidth="1"/>
    <col min="2306" max="2308" width="20" style="4" customWidth="1"/>
    <col min="2309" max="2309" width="9.44140625" style="4" customWidth="1"/>
    <col min="2310" max="2310" width="9.88671875" style="4" customWidth="1"/>
    <col min="2311" max="2311" width="11.44140625" style="4" customWidth="1"/>
    <col min="2312" max="2312" width="10.44140625" style="4" customWidth="1"/>
    <col min="2313" max="2313" width="12.33203125" style="4" customWidth="1"/>
    <col min="2314" max="2322" width="0" style="4" hidden="1" customWidth="1"/>
    <col min="2323" max="2323" width="10.6640625" style="4" customWidth="1"/>
    <col min="2324" max="2560" width="9.109375" style="4"/>
    <col min="2561" max="2561" width="7.44140625" style="4" customWidth="1"/>
    <col min="2562" max="2564" width="20" style="4" customWidth="1"/>
    <col min="2565" max="2565" width="9.44140625" style="4" customWidth="1"/>
    <col min="2566" max="2566" width="9.88671875" style="4" customWidth="1"/>
    <col min="2567" max="2567" width="11.44140625" style="4" customWidth="1"/>
    <col min="2568" max="2568" width="10.44140625" style="4" customWidth="1"/>
    <col min="2569" max="2569" width="12.33203125" style="4" customWidth="1"/>
    <col min="2570" max="2578" width="0" style="4" hidden="1" customWidth="1"/>
    <col min="2579" max="2579" width="10.6640625" style="4" customWidth="1"/>
    <col min="2580" max="2816" width="9.109375" style="4"/>
    <col min="2817" max="2817" width="7.44140625" style="4" customWidth="1"/>
    <col min="2818" max="2820" width="20" style="4" customWidth="1"/>
    <col min="2821" max="2821" width="9.44140625" style="4" customWidth="1"/>
    <col min="2822" max="2822" width="9.88671875" style="4" customWidth="1"/>
    <col min="2823" max="2823" width="11.44140625" style="4" customWidth="1"/>
    <col min="2824" max="2824" width="10.44140625" style="4" customWidth="1"/>
    <col min="2825" max="2825" width="12.33203125" style="4" customWidth="1"/>
    <col min="2826" max="2834" width="0" style="4" hidden="1" customWidth="1"/>
    <col min="2835" max="2835" width="10.6640625" style="4" customWidth="1"/>
    <col min="2836" max="3072" width="9.109375" style="4"/>
    <col min="3073" max="3073" width="7.44140625" style="4" customWidth="1"/>
    <col min="3074" max="3076" width="20" style="4" customWidth="1"/>
    <col min="3077" max="3077" width="9.44140625" style="4" customWidth="1"/>
    <col min="3078" max="3078" width="9.88671875" style="4" customWidth="1"/>
    <col min="3079" max="3079" width="11.44140625" style="4" customWidth="1"/>
    <col min="3080" max="3080" width="10.44140625" style="4" customWidth="1"/>
    <col min="3081" max="3081" width="12.33203125" style="4" customWidth="1"/>
    <col min="3082" max="3090" width="0" style="4" hidden="1" customWidth="1"/>
    <col min="3091" max="3091" width="10.6640625" style="4" customWidth="1"/>
    <col min="3092" max="3328" width="9.109375" style="4"/>
    <col min="3329" max="3329" width="7.44140625" style="4" customWidth="1"/>
    <col min="3330" max="3332" width="20" style="4" customWidth="1"/>
    <col min="3333" max="3333" width="9.44140625" style="4" customWidth="1"/>
    <col min="3334" max="3334" width="9.88671875" style="4" customWidth="1"/>
    <col min="3335" max="3335" width="11.44140625" style="4" customWidth="1"/>
    <col min="3336" max="3336" width="10.44140625" style="4" customWidth="1"/>
    <col min="3337" max="3337" width="12.33203125" style="4" customWidth="1"/>
    <col min="3338" max="3346" width="0" style="4" hidden="1" customWidth="1"/>
    <col min="3347" max="3347" width="10.6640625" style="4" customWidth="1"/>
    <col min="3348" max="3584" width="9.109375" style="4"/>
    <col min="3585" max="3585" width="7.44140625" style="4" customWidth="1"/>
    <col min="3586" max="3588" width="20" style="4" customWidth="1"/>
    <col min="3589" max="3589" width="9.44140625" style="4" customWidth="1"/>
    <col min="3590" max="3590" width="9.88671875" style="4" customWidth="1"/>
    <col min="3591" max="3591" width="11.44140625" style="4" customWidth="1"/>
    <col min="3592" max="3592" width="10.44140625" style="4" customWidth="1"/>
    <col min="3593" max="3593" width="12.33203125" style="4" customWidth="1"/>
    <col min="3594" max="3602" width="0" style="4" hidden="1" customWidth="1"/>
    <col min="3603" max="3603" width="10.6640625" style="4" customWidth="1"/>
    <col min="3604" max="3840" width="9.109375" style="4"/>
    <col min="3841" max="3841" width="7.44140625" style="4" customWidth="1"/>
    <col min="3842" max="3844" width="20" style="4" customWidth="1"/>
    <col min="3845" max="3845" width="9.44140625" style="4" customWidth="1"/>
    <col min="3846" max="3846" width="9.88671875" style="4" customWidth="1"/>
    <col min="3847" max="3847" width="11.44140625" style="4" customWidth="1"/>
    <col min="3848" max="3848" width="10.44140625" style="4" customWidth="1"/>
    <col min="3849" max="3849" width="12.33203125" style="4" customWidth="1"/>
    <col min="3850" max="3858" width="0" style="4" hidden="1" customWidth="1"/>
    <col min="3859" max="3859" width="10.6640625" style="4" customWidth="1"/>
    <col min="3860" max="4096" width="9.109375" style="4"/>
    <col min="4097" max="4097" width="7.44140625" style="4" customWidth="1"/>
    <col min="4098" max="4100" width="20" style="4" customWidth="1"/>
    <col min="4101" max="4101" width="9.44140625" style="4" customWidth="1"/>
    <col min="4102" max="4102" width="9.88671875" style="4" customWidth="1"/>
    <col min="4103" max="4103" width="11.44140625" style="4" customWidth="1"/>
    <col min="4104" max="4104" width="10.44140625" style="4" customWidth="1"/>
    <col min="4105" max="4105" width="12.33203125" style="4" customWidth="1"/>
    <col min="4106" max="4114" width="0" style="4" hidden="1" customWidth="1"/>
    <col min="4115" max="4115" width="10.6640625" style="4" customWidth="1"/>
    <col min="4116" max="4352" width="9.109375" style="4"/>
    <col min="4353" max="4353" width="7.44140625" style="4" customWidth="1"/>
    <col min="4354" max="4356" width="20" style="4" customWidth="1"/>
    <col min="4357" max="4357" width="9.44140625" style="4" customWidth="1"/>
    <col min="4358" max="4358" width="9.88671875" style="4" customWidth="1"/>
    <col min="4359" max="4359" width="11.44140625" style="4" customWidth="1"/>
    <col min="4360" max="4360" width="10.44140625" style="4" customWidth="1"/>
    <col min="4361" max="4361" width="12.33203125" style="4" customWidth="1"/>
    <col min="4362" max="4370" width="0" style="4" hidden="1" customWidth="1"/>
    <col min="4371" max="4371" width="10.6640625" style="4" customWidth="1"/>
    <col min="4372" max="4608" width="9.109375" style="4"/>
    <col min="4609" max="4609" width="7.44140625" style="4" customWidth="1"/>
    <col min="4610" max="4612" width="20" style="4" customWidth="1"/>
    <col min="4613" max="4613" width="9.44140625" style="4" customWidth="1"/>
    <col min="4614" max="4614" width="9.88671875" style="4" customWidth="1"/>
    <col min="4615" max="4615" width="11.44140625" style="4" customWidth="1"/>
    <col min="4616" max="4616" width="10.44140625" style="4" customWidth="1"/>
    <col min="4617" max="4617" width="12.33203125" style="4" customWidth="1"/>
    <col min="4618" max="4626" width="0" style="4" hidden="1" customWidth="1"/>
    <col min="4627" max="4627" width="10.6640625" style="4" customWidth="1"/>
    <col min="4628" max="4864" width="9.109375" style="4"/>
    <col min="4865" max="4865" width="7.44140625" style="4" customWidth="1"/>
    <col min="4866" max="4868" width="20" style="4" customWidth="1"/>
    <col min="4869" max="4869" width="9.44140625" style="4" customWidth="1"/>
    <col min="4870" max="4870" width="9.88671875" style="4" customWidth="1"/>
    <col min="4871" max="4871" width="11.44140625" style="4" customWidth="1"/>
    <col min="4872" max="4872" width="10.44140625" style="4" customWidth="1"/>
    <col min="4873" max="4873" width="12.33203125" style="4" customWidth="1"/>
    <col min="4874" max="4882" width="0" style="4" hidden="1" customWidth="1"/>
    <col min="4883" max="4883" width="10.6640625" style="4" customWidth="1"/>
    <col min="4884" max="5120" width="9.109375" style="4"/>
    <col min="5121" max="5121" width="7.44140625" style="4" customWidth="1"/>
    <col min="5122" max="5124" width="20" style="4" customWidth="1"/>
    <col min="5125" max="5125" width="9.44140625" style="4" customWidth="1"/>
    <col min="5126" max="5126" width="9.88671875" style="4" customWidth="1"/>
    <col min="5127" max="5127" width="11.44140625" style="4" customWidth="1"/>
    <col min="5128" max="5128" width="10.44140625" style="4" customWidth="1"/>
    <col min="5129" max="5129" width="12.33203125" style="4" customWidth="1"/>
    <col min="5130" max="5138" width="0" style="4" hidden="1" customWidth="1"/>
    <col min="5139" max="5139" width="10.6640625" style="4" customWidth="1"/>
    <col min="5140" max="5376" width="9.109375" style="4"/>
    <col min="5377" max="5377" width="7.44140625" style="4" customWidth="1"/>
    <col min="5378" max="5380" width="20" style="4" customWidth="1"/>
    <col min="5381" max="5381" width="9.44140625" style="4" customWidth="1"/>
    <col min="5382" max="5382" width="9.88671875" style="4" customWidth="1"/>
    <col min="5383" max="5383" width="11.44140625" style="4" customWidth="1"/>
    <col min="5384" max="5384" width="10.44140625" style="4" customWidth="1"/>
    <col min="5385" max="5385" width="12.33203125" style="4" customWidth="1"/>
    <col min="5386" max="5394" width="0" style="4" hidden="1" customWidth="1"/>
    <col min="5395" max="5395" width="10.6640625" style="4" customWidth="1"/>
    <col min="5396" max="5632" width="9.109375" style="4"/>
    <col min="5633" max="5633" width="7.44140625" style="4" customWidth="1"/>
    <col min="5634" max="5636" width="20" style="4" customWidth="1"/>
    <col min="5637" max="5637" width="9.44140625" style="4" customWidth="1"/>
    <col min="5638" max="5638" width="9.88671875" style="4" customWidth="1"/>
    <col min="5639" max="5639" width="11.44140625" style="4" customWidth="1"/>
    <col min="5640" max="5640" width="10.44140625" style="4" customWidth="1"/>
    <col min="5641" max="5641" width="12.33203125" style="4" customWidth="1"/>
    <col min="5642" max="5650" width="0" style="4" hidden="1" customWidth="1"/>
    <col min="5651" max="5651" width="10.6640625" style="4" customWidth="1"/>
    <col min="5652" max="5888" width="9.109375" style="4"/>
    <col min="5889" max="5889" width="7.44140625" style="4" customWidth="1"/>
    <col min="5890" max="5892" width="20" style="4" customWidth="1"/>
    <col min="5893" max="5893" width="9.44140625" style="4" customWidth="1"/>
    <col min="5894" max="5894" width="9.88671875" style="4" customWidth="1"/>
    <col min="5895" max="5895" width="11.44140625" style="4" customWidth="1"/>
    <col min="5896" max="5896" width="10.44140625" style="4" customWidth="1"/>
    <col min="5897" max="5897" width="12.33203125" style="4" customWidth="1"/>
    <col min="5898" max="5906" width="0" style="4" hidden="1" customWidth="1"/>
    <col min="5907" max="5907" width="10.6640625" style="4" customWidth="1"/>
    <col min="5908" max="6144" width="9.109375" style="4"/>
    <col min="6145" max="6145" width="7.44140625" style="4" customWidth="1"/>
    <col min="6146" max="6148" width="20" style="4" customWidth="1"/>
    <col min="6149" max="6149" width="9.44140625" style="4" customWidth="1"/>
    <col min="6150" max="6150" width="9.88671875" style="4" customWidth="1"/>
    <col min="6151" max="6151" width="11.44140625" style="4" customWidth="1"/>
    <col min="6152" max="6152" width="10.44140625" style="4" customWidth="1"/>
    <col min="6153" max="6153" width="12.33203125" style="4" customWidth="1"/>
    <col min="6154" max="6162" width="0" style="4" hidden="1" customWidth="1"/>
    <col min="6163" max="6163" width="10.6640625" style="4" customWidth="1"/>
    <col min="6164" max="6400" width="9.109375" style="4"/>
    <col min="6401" max="6401" width="7.44140625" style="4" customWidth="1"/>
    <col min="6402" max="6404" width="20" style="4" customWidth="1"/>
    <col min="6405" max="6405" width="9.44140625" style="4" customWidth="1"/>
    <col min="6406" max="6406" width="9.88671875" style="4" customWidth="1"/>
    <col min="6407" max="6407" width="11.44140625" style="4" customWidth="1"/>
    <col min="6408" max="6408" width="10.44140625" style="4" customWidth="1"/>
    <col min="6409" max="6409" width="12.33203125" style="4" customWidth="1"/>
    <col min="6410" max="6418" width="0" style="4" hidden="1" customWidth="1"/>
    <col min="6419" max="6419" width="10.6640625" style="4" customWidth="1"/>
    <col min="6420" max="6656" width="9.109375" style="4"/>
    <col min="6657" max="6657" width="7.44140625" style="4" customWidth="1"/>
    <col min="6658" max="6660" width="20" style="4" customWidth="1"/>
    <col min="6661" max="6661" width="9.44140625" style="4" customWidth="1"/>
    <col min="6662" max="6662" width="9.88671875" style="4" customWidth="1"/>
    <col min="6663" max="6663" width="11.44140625" style="4" customWidth="1"/>
    <col min="6664" max="6664" width="10.44140625" style="4" customWidth="1"/>
    <col min="6665" max="6665" width="12.33203125" style="4" customWidth="1"/>
    <col min="6666" max="6674" width="0" style="4" hidden="1" customWidth="1"/>
    <col min="6675" max="6675" width="10.6640625" style="4" customWidth="1"/>
    <col min="6676" max="6912" width="9.109375" style="4"/>
    <col min="6913" max="6913" width="7.44140625" style="4" customWidth="1"/>
    <col min="6914" max="6916" width="20" style="4" customWidth="1"/>
    <col min="6917" max="6917" width="9.44140625" style="4" customWidth="1"/>
    <col min="6918" max="6918" width="9.88671875" style="4" customWidth="1"/>
    <col min="6919" max="6919" width="11.44140625" style="4" customWidth="1"/>
    <col min="6920" max="6920" width="10.44140625" style="4" customWidth="1"/>
    <col min="6921" max="6921" width="12.33203125" style="4" customWidth="1"/>
    <col min="6922" max="6930" width="0" style="4" hidden="1" customWidth="1"/>
    <col min="6931" max="6931" width="10.6640625" style="4" customWidth="1"/>
    <col min="6932" max="7168" width="9.109375" style="4"/>
    <col min="7169" max="7169" width="7.44140625" style="4" customWidth="1"/>
    <col min="7170" max="7172" width="20" style="4" customWidth="1"/>
    <col min="7173" max="7173" width="9.44140625" style="4" customWidth="1"/>
    <col min="7174" max="7174" width="9.88671875" style="4" customWidth="1"/>
    <col min="7175" max="7175" width="11.44140625" style="4" customWidth="1"/>
    <col min="7176" max="7176" width="10.44140625" style="4" customWidth="1"/>
    <col min="7177" max="7177" width="12.33203125" style="4" customWidth="1"/>
    <col min="7178" max="7186" width="0" style="4" hidden="1" customWidth="1"/>
    <col min="7187" max="7187" width="10.6640625" style="4" customWidth="1"/>
    <col min="7188" max="7424" width="9.109375" style="4"/>
    <col min="7425" max="7425" width="7.44140625" style="4" customWidth="1"/>
    <col min="7426" max="7428" width="20" style="4" customWidth="1"/>
    <col min="7429" max="7429" width="9.44140625" style="4" customWidth="1"/>
    <col min="7430" max="7430" width="9.88671875" style="4" customWidth="1"/>
    <col min="7431" max="7431" width="11.44140625" style="4" customWidth="1"/>
    <col min="7432" max="7432" width="10.44140625" style="4" customWidth="1"/>
    <col min="7433" max="7433" width="12.33203125" style="4" customWidth="1"/>
    <col min="7434" max="7442" width="0" style="4" hidden="1" customWidth="1"/>
    <col min="7443" max="7443" width="10.6640625" style="4" customWidth="1"/>
    <col min="7444" max="7680" width="9.109375" style="4"/>
    <col min="7681" max="7681" width="7.44140625" style="4" customWidth="1"/>
    <col min="7682" max="7684" width="20" style="4" customWidth="1"/>
    <col min="7685" max="7685" width="9.44140625" style="4" customWidth="1"/>
    <col min="7686" max="7686" width="9.88671875" style="4" customWidth="1"/>
    <col min="7687" max="7687" width="11.44140625" style="4" customWidth="1"/>
    <col min="7688" max="7688" width="10.44140625" style="4" customWidth="1"/>
    <col min="7689" max="7689" width="12.33203125" style="4" customWidth="1"/>
    <col min="7690" max="7698" width="0" style="4" hidden="1" customWidth="1"/>
    <col min="7699" max="7699" width="10.6640625" style="4" customWidth="1"/>
    <col min="7700" max="7936" width="9.109375" style="4"/>
    <col min="7937" max="7937" width="7.44140625" style="4" customWidth="1"/>
    <col min="7938" max="7940" width="20" style="4" customWidth="1"/>
    <col min="7941" max="7941" width="9.44140625" style="4" customWidth="1"/>
    <col min="7942" max="7942" width="9.88671875" style="4" customWidth="1"/>
    <col min="7943" max="7943" width="11.44140625" style="4" customWidth="1"/>
    <col min="7944" max="7944" width="10.44140625" style="4" customWidth="1"/>
    <col min="7945" max="7945" width="12.33203125" style="4" customWidth="1"/>
    <col min="7946" max="7954" width="0" style="4" hidden="1" customWidth="1"/>
    <col min="7955" max="7955" width="10.6640625" style="4" customWidth="1"/>
    <col min="7956" max="8192" width="9.109375" style="4"/>
    <col min="8193" max="8193" width="7.44140625" style="4" customWidth="1"/>
    <col min="8194" max="8196" width="20" style="4" customWidth="1"/>
    <col min="8197" max="8197" width="9.44140625" style="4" customWidth="1"/>
    <col min="8198" max="8198" width="9.88671875" style="4" customWidth="1"/>
    <col min="8199" max="8199" width="11.44140625" style="4" customWidth="1"/>
    <col min="8200" max="8200" width="10.44140625" style="4" customWidth="1"/>
    <col min="8201" max="8201" width="12.33203125" style="4" customWidth="1"/>
    <col min="8202" max="8210" width="0" style="4" hidden="1" customWidth="1"/>
    <col min="8211" max="8211" width="10.6640625" style="4" customWidth="1"/>
    <col min="8212" max="8448" width="9.109375" style="4"/>
    <col min="8449" max="8449" width="7.44140625" style="4" customWidth="1"/>
    <col min="8450" max="8452" width="20" style="4" customWidth="1"/>
    <col min="8453" max="8453" width="9.44140625" style="4" customWidth="1"/>
    <col min="8454" max="8454" width="9.88671875" style="4" customWidth="1"/>
    <col min="8455" max="8455" width="11.44140625" style="4" customWidth="1"/>
    <col min="8456" max="8456" width="10.44140625" style="4" customWidth="1"/>
    <col min="8457" max="8457" width="12.33203125" style="4" customWidth="1"/>
    <col min="8458" max="8466" width="0" style="4" hidden="1" customWidth="1"/>
    <col min="8467" max="8467" width="10.6640625" style="4" customWidth="1"/>
    <col min="8468" max="8704" width="9.109375" style="4"/>
    <col min="8705" max="8705" width="7.44140625" style="4" customWidth="1"/>
    <col min="8706" max="8708" width="20" style="4" customWidth="1"/>
    <col min="8709" max="8709" width="9.44140625" style="4" customWidth="1"/>
    <col min="8710" max="8710" width="9.88671875" style="4" customWidth="1"/>
    <col min="8711" max="8711" width="11.44140625" style="4" customWidth="1"/>
    <col min="8712" max="8712" width="10.44140625" style="4" customWidth="1"/>
    <col min="8713" max="8713" width="12.33203125" style="4" customWidth="1"/>
    <col min="8714" max="8722" width="0" style="4" hidden="1" customWidth="1"/>
    <col min="8723" max="8723" width="10.6640625" style="4" customWidth="1"/>
    <col min="8724" max="8960" width="9.109375" style="4"/>
    <col min="8961" max="8961" width="7.44140625" style="4" customWidth="1"/>
    <col min="8962" max="8964" width="20" style="4" customWidth="1"/>
    <col min="8965" max="8965" width="9.44140625" style="4" customWidth="1"/>
    <col min="8966" max="8966" width="9.88671875" style="4" customWidth="1"/>
    <col min="8967" max="8967" width="11.44140625" style="4" customWidth="1"/>
    <col min="8968" max="8968" width="10.44140625" style="4" customWidth="1"/>
    <col min="8969" max="8969" width="12.33203125" style="4" customWidth="1"/>
    <col min="8970" max="8978" width="0" style="4" hidden="1" customWidth="1"/>
    <col min="8979" max="8979" width="10.6640625" style="4" customWidth="1"/>
    <col min="8980" max="9216" width="9.109375" style="4"/>
    <col min="9217" max="9217" width="7.44140625" style="4" customWidth="1"/>
    <col min="9218" max="9220" width="20" style="4" customWidth="1"/>
    <col min="9221" max="9221" width="9.44140625" style="4" customWidth="1"/>
    <col min="9222" max="9222" width="9.88671875" style="4" customWidth="1"/>
    <col min="9223" max="9223" width="11.44140625" style="4" customWidth="1"/>
    <col min="9224" max="9224" width="10.44140625" style="4" customWidth="1"/>
    <col min="9225" max="9225" width="12.33203125" style="4" customWidth="1"/>
    <col min="9226" max="9234" width="0" style="4" hidden="1" customWidth="1"/>
    <col min="9235" max="9235" width="10.6640625" style="4" customWidth="1"/>
    <col min="9236" max="9472" width="9.109375" style="4"/>
    <col min="9473" max="9473" width="7.44140625" style="4" customWidth="1"/>
    <col min="9474" max="9476" width="20" style="4" customWidth="1"/>
    <col min="9477" max="9477" width="9.44140625" style="4" customWidth="1"/>
    <col min="9478" max="9478" width="9.88671875" style="4" customWidth="1"/>
    <col min="9479" max="9479" width="11.44140625" style="4" customWidth="1"/>
    <col min="9480" max="9480" width="10.44140625" style="4" customWidth="1"/>
    <col min="9481" max="9481" width="12.33203125" style="4" customWidth="1"/>
    <col min="9482" max="9490" width="0" style="4" hidden="1" customWidth="1"/>
    <col min="9491" max="9491" width="10.6640625" style="4" customWidth="1"/>
    <col min="9492" max="9728" width="9.109375" style="4"/>
    <col min="9729" max="9729" width="7.44140625" style="4" customWidth="1"/>
    <col min="9730" max="9732" width="20" style="4" customWidth="1"/>
    <col min="9733" max="9733" width="9.44140625" style="4" customWidth="1"/>
    <col min="9734" max="9734" width="9.88671875" style="4" customWidth="1"/>
    <col min="9735" max="9735" width="11.44140625" style="4" customWidth="1"/>
    <col min="9736" max="9736" width="10.44140625" style="4" customWidth="1"/>
    <col min="9737" max="9737" width="12.33203125" style="4" customWidth="1"/>
    <col min="9738" max="9746" width="0" style="4" hidden="1" customWidth="1"/>
    <col min="9747" max="9747" width="10.6640625" style="4" customWidth="1"/>
    <col min="9748" max="9984" width="9.109375" style="4"/>
    <col min="9985" max="9985" width="7.44140625" style="4" customWidth="1"/>
    <col min="9986" max="9988" width="20" style="4" customWidth="1"/>
    <col min="9989" max="9989" width="9.44140625" style="4" customWidth="1"/>
    <col min="9990" max="9990" width="9.88671875" style="4" customWidth="1"/>
    <col min="9991" max="9991" width="11.44140625" style="4" customWidth="1"/>
    <col min="9992" max="9992" width="10.44140625" style="4" customWidth="1"/>
    <col min="9993" max="9993" width="12.33203125" style="4" customWidth="1"/>
    <col min="9994" max="10002" width="0" style="4" hidden="1" customWidth="1"/>
    <col min="10003" max="10003" width="10.6640625" style="4" customWidth="1"/>
    <col min="10004" max="10240" width="9.109375" style="4"/>
    <col min="10241" max="10241" width="7.44140625" style="4" customWidth="1"/>
    <col min="10242" max="10244" width="20" style="4" customWidth="1"/>
    <col min="10245" max="10245" width="9.44140625" style="4" customWidth="1"/>
    <col min="10246" max="10246" width="9.88671875" style="4" customWidth="1"/>
    <col min="10247" max="10247" width="11.44140625" style="4" customWidth="1"/>
    <col min="10248" max="10248" width="10.44140625" style="4" customWidth="1"/>
    <col min="10249" max="10249" width="12.33203125" style="4" customWidth="1"/>
    <col min="10250" max="10258" width="0" style="4" hidden="1" customWidth="1"/>
    <col min="10259" max="10259" width="10.6640625" style="4" customWidth="1"/>
    <col min="10260" max="10496" width="9.109375" style="4"/>
    <col min="10497" max="10497" width="7.44140625" style="4" customWidth="1"/>
    <col min="10498" max="10500" width="20" style="4" customWidth="1"/>
    <col min="10501" max="10501" width="9.44140625" style="4" customWidth="1"/>
    <col min="10502" max="10502" width="9.88671875" style="4" customWidth="1"/>
    <col min="10503" max="10503" width="11.44140625" style="4" customWidth="1"/>
    <col min="10504" max="10504" width="10.44140625" style="4" customWidth="1"/>
    <col min="10505" max="10505" width="12.33203125" style="4" customWidth="1"/>
    <col min="10506" max="10514" width="0" style="4" hidden="1" customWidth="1"/>
    <col min="10515" max="10515" width="10.6640625" style="4" customWidth="1"/>
    <col min="10516" max="10752" width="9.109375" style="4"/>
    <col min="10753" max="10753" width="7.44140625" style="4" customWidth="1"/>
    <col min="10754" max="10756" width="20" style="4" customWidth="1"/>
    <col min="10757" max="10757" width="9.44140625" style="4" customWidth="1"/>
    <col min="10758" max="10758" width="9.88671875" style="4" customWidth="1"/>
    <col min="10759" max="10759" width="11.44140625" style="4" customWidth="1"/>
    <col min="10760" max="10760" width="10.44140625" style="4" customWidth="1"/>
    <col min="10761" max="10761" width="12.33203125" style="4" customWidth="1"/>
    <col min="10762" max="10770" width="0" style="4" hidden="1" customWidth="1"/>
    <col min="10771" max="10771" width="10.6640625" style="4" customWidth="1"/>
    <col min="10772" max="11008" width="9.109375" style="4"/>
    <col min="11009" max="11009" width="7.44140625" style="4" customWidth="1"/>
    <col min="11010" max="11012" width="20" style="4" customWidth="1"/>
    <col min="11013" max="11013" width="9.44140625" style="4" customWidth="1"/>
    <col min="11014" max="11014" width="9.88671875" style="4" customWidth="1"/>
    <col min="11015" max="11015" width="11.44140625" style="4" customWidth="1"/>
    <col min="11016" max="11016" width="10.44140625" style="4" customWidth="1"/>
    <col min="11017" max="11017" width="12.33203125" style="4" customWidth="1"/>
    <col min="11018" max="11026" width="0" style="4" hidden="1" customWidth="1"/>
    <col min="11027" max="11027" width="10.6640625" style="4" customWidth="1"/>
    <col min="11028" max="11264" width="9.109375" style="4"/>
    <col min="11265" max="11265" width="7.44140625" style="4" customWidth="1"/>
    <col min="11266" max="11268" width="20" style="4" customWidth="1"/>
    <col min="11269" max="11269" width="9.44140625" style="4" customWidth="1"/>
    <col min="11270" max="11270" width="9.88671875" style="4" customWidth="1"/>
    <col min="11271" max="11271" width="11.44140625" style="4" customWidth="1"/>
    <col min="11272" max="11272" width="10.44140625" style="4" customWidth="1"/>
    <col min="11273" max="11273" width="12.33203125" style="4" customWidth="1"/>
    <col min="11274" max="11282" width="0" style="4" hidden="1" customWidth="1"/>
    <col min="11283" max="11283" width="10.6640625" style="4" customWidth="1"/>
    <col min="11284" max="11520" width="9.109375" style="4"/>
    <col min="11521" max="11521" width="7.44140625" style="4" customWidth="1"/>
    <col min="11522" max="11524" width="20" style="4" customWidth="1"/>
    <col min="11525" max="11525" width="9.44140625" style="4" customWidth="1"/>
    <col min="11526" max="11526" width="9.88671875" style="4" customWidth="1"/>
    <col min="11527" max="11527" width="11.44140625" style="4" customWidth="1"/>
    <col min="11528" max="11528" width="10.44140625" style="4" customWidth="1"/>
    <col min="11529" max="11529" width="12.33203125" style="4" customWidth="1"/>
    <col min="11530" max="11538" width="0" style="4" hidden="1" customWidth="1"/>
    <col min="11539" max="11539" width="10.6640625" style="4" customWidth="1"/>
    <col min="11540" max="11776" width="9.109375" style="4"/>
    <col min="11777" max="11777" width="7.44140625" style="4" customWidth="1"/>
    <col min="11778" max="11780" width="20" style="4" customWidth="1"/>
    <col min="11781" max="11781" width="9.44140625" style="4" customWidth="1"/>
    <col min="11782" max="11782" width="9.88671875" style="4" customWidth="1"/>
    <col min="11783" max="11783" width="11.44140625" style="4" customWidth="1"/>
    <col min="11784" max="11784" width="10.44140625" style="4" customWidth="1"/>
    <col min="11785" max="11785" width="12.33203125" style="4" customWidth="1"/>
    <col min="11786" max="11794" width="0" style="4" hidden="1" customWidth="1"/>
    <col min="11795" max="11795" width="10.6640625" style="4" customWidth="1"/>
    <col min="11796" max="12032" width="9.109375" style="4"/>
    <col min="12033" max="12033" width="7.44140625" style="4" customWidth="1"/>
    <col min="12034" max="12036" width="20" style="4" customWidth="1"/>
    <col min="12037" max="12037" width="9.44140625" style="4" customWidth="1"/>
    <col min="12038" max="12038" width="9.88671875" style="4" customWidth="1"/>
    <col min="12039" max="12039" width="11.44140625" style="4" customWidth="1"/>
    <col min="12040" max="12040" width="10.44140625" style="4" customWidth="1"/>
    <col min="12041" max="12041" width="12.33203125" style="4" customWidth="1"/>
    <col min="12042" max="12050" width="0" style="4" hidden="1" customWidth="1"/>
    <col min="12051" max="12051" width="10.6640625" style="4" customWidth="1"/>
    <col min="12052" max="12288" width="9.109375" style="4"/>
    <col min="12289" max="12289" width="7.44140625" style="4" customWidth="1"/>
    <col min="12290" max="12292" width="20" style="4" customWidth="1"/>
    <col min="12293" max="12293" width="9.44140625" style="4" customWidth="1"/>
    <col min="12294" max="12294" width="9.88671875" style="4" customWidth="1"/>
    <col min="12295" max="12295" width="11.44140625" style="4" customWidth="1"/>
    <col min="12296" max="12296" width="10.44140625" style="4" customWidth="1"/>
    <col min="12297" max="12297" width="12.33203125" style="4" customWidth="1"/>
    <col min="12298" max="12306" width="0" style="4" hidden="1" customWidth="1"/>
    <col min="12307" max="12307" width="10.6640625" style="4" customWidth="1"/>
    <col min="12308" max="12544" width="9.109375" style="4"/>
    <col min="12545" max="12545" width="7.44140625" style="4" customWidth="1"/>
    <col min="12546" max="12548" width="20" style="4" customWidth="1"/>
    <col min="12549" max="12549" width="9.44140625" style="4" customWidth="1"/>
    <col min="12550" max="12550" width="9.88671875" style="4" customWidth="1"/>
    <col min="12551" max="12551" width="11.44140625" style="4" customWidth="1"/>
    <col min="12552" max="12552" width="10.44140625" style="4" customWidth="1"/>
    <col min="12553" max="12553" width="12.33203125" style="4" customWidth="1"/>
    <col min="12554" max="12562" width="0" style="4" hidden="1" customWidth="1"/>
    <col min="12563" max="12563" width="10.6640625" style="4" customWidth="1"/>
    <col min="12564" max="12800" width="9.109375" style="4"/>
    <col min="12801" max="12801" width="7.44140625" style="4" customWidth="1"/>
    <col min="12802" max="12804" width="20" style="4" customWidth="1"/>
    <col min="12805" max="12805" width="9.44140625" style="4" customWidth="1"/>
    <col min="12806" max="12806" width="9.88671875" style="4" customWidth="1"/>
    <col min="12807" max="12807" width="11.44140625" style="4" customWidth="1"/>
    <col min="12808" max="12808" width="10.44140625" style="4" customWidth="1"/>
    <col min="12809" max="12809" width="12.33203125" style="4" customWidth="1"/>
    <col min="12810" max="12818" width="0" style="4" hidden="1" customWidth="1"/>
    <col min="12819" max="12819" width="10.6640625" style="4" customWidth="1"/>
    <col min="12820" max="13056" width="9.109375" style="4"/>
    <col min="13057" max="13057" width="7.44140625" style="4" customWidth="1"/>
    <col min="13058" max="13060" width="20" style="4" customWidth="1"/>
    <col min="13061" max="13061" width="9.44140625" style="4" customWidth="1"/>
    <col min="13062" max="13062" width="9.88671875" style="4" customWidth="1"/>
    <col min="13063" max="13063" width="11.44140625" style="4" customWidth="1"/>
    <col min="13064" max="13064" width="10.44140625" style="4" customWidth="1"/>
    <col min="13065" max="13065" width="12.33203125" style="4" customWidth="1"/>
    <col min="13066" max="13074" width="0" style="4" hidden="1" customWidth="1"/>
    <col min="13075" max="13075" width="10.6640625" style="4" customWidth="1"/>
    <col min="13076" max="13312" width="9.109375" style="4"/>
    <col min="13313" max="13313" width="7.44140625" style="4" customWidth="1"/>
    <col min="13314" max="13316" width="20" style="4" customWidth="1"/>
    <col min="13317" max="13317" width="9.44140625" style="4" customWidth="1"/>
    <col min="13318" max="13318" width="9.88671875" style="4" customWidth="1"/>
    <col min="13319" max="13319" width="11.44140625" style="4" customWidth="1"/>
    <col min="13320" max="13320" width="10.44140625" style="4" customWidth="1"/>
    <col min="13321" max="13321" width="12.33203125" style="4" customWidth="1"/>
    <col min="13322" max="13330" width="0" style="4" hidden="1" customWidth="1"/>
    <col min="13331" max="13331" width="10.6640625" style="4" customWidth="1"/>
    <col min="13332" max="13568" width="9.109375" style="4"/>
    <col min="13569" max="13569" width="7.44140625" style="4" customWidth="1"/>
    <col min="13570" max="13572" width="20" style="4" customWidth="1"/>
    <col min="13573" max="13573" width="9.44140625" style="4" customWidth="1"/>
    <col min="13574" max="13574" width="9.88671875" style="4" customWidth="1"/>
    <col min="13575" max="13575" width="11.44140625" style="4" customWidth="1"/>
    <col min="13576" max="13576" width="10.44140625" style="4" customWidth="1"/>
    <col min="13577" max="13577" width="12.33203125" style="4" customWidth="1"/>
    <col min="13578" max="13586" width="0" style="4" hidden="1" customWidth="1"/>
    <col min="13587" max="13587" width="10.6640625" style="4" customWidth="1"/>
    <col min="13588" max="13824" width="9.109375" style="4"/>
    <col min="13825" max="13825" width="7.44140625" style="4" customWidth="1"/>
    <col min="13826" max="13828" width="20" style="4" customWidth="1"/>
    <col min="13829" max="13829" width="9.44140625" style="4" customWidth="1"/>
    <col min="13830" max="13830" width="9.88671875" style="4" customWidth="1"/>
    <col min="13831" max="13831" width="11.44140625" style="4" customWidth="1"/>
    <col min="13832" max="13832" width="10.44140625" style="4" customWidth="1"/>
    <col min="13833" max="13833" width="12.33203125" style="4" customWidth="1"/>
    <col min="13834" max="13842" width="0" style="4" hidden="1" customWidth="1"/>
    <col min="13843" max="13843" width="10.6640625" style="4" customWidth="1"/>
    <col min="13844" max="14080" width="9.109375" style="4"/>
    <col min="14081" max="14081" width="7.44140625" style="4" customWidth="1"/>
    <col min="14082" max="14084" width="20" style="4" customWidth="1"/>
    <col min="14085" max="14085" width="9.44140625" style="4" customWidth="1"/>
    <col min="14086" max="14086" width="9.88671875" style="4" customWidth="1"/>
    <col min="14087" max="14087" width="11.44140625" style="4" customWidth="1"/>
    <col min="14088" max="14088" width="10.44140625" style="4" customWidth="1"/>
    <col min="14089" max="14089" width="12.33203125" style="4" customWidth="1"/>
    <col min="14090" max="14098" width="0" style="4" hidden="1" customWidth="1"/>
    <col min="14099" max="14099" width="10.6640625" style="4" customWidth="1"/>
    <col min="14100" max="14336" width="9.109375" style="4"/>
    <col min="14337" max="14337" width="7.44140625" style="4" customWidth="1"/>
    <col min="14338" max="14340" width="20" style="4" customWidth="1"/>
    <col min="14341" max="14341" width="9.44140625" style="4" customWidth="1"/>
    <col min="14342" max="14342" width="9.88671875" style="4" customWidth="1"/>
    <col min="14343" max="14343" width="11.44140625" style="4" customWidth="1"/>
    <col min="14344" max="14344" width="10.44140625" style="4" customWidth="1"/>
    <col min="14345" max="14345" width="12.33203125" style="4" customWidth="1"/>
    <col min="14346" max="14354" width="0" style="4" hidden="1" customWidth="1"/>
    <col min="14355" max="14355" width="10.6640625" style="4" customWidth="1"/>
    <col min="14356" max="14592" width="9.109375" style="4"/>
    <col min="14593" max="14593" width="7.44140625" style="4" customWidth="1"/>
    <col min="14594" max="14596" width="20" style="4" customWidth="1"/>
    <col min="14597" max="14597" width="9.44140625" style="4" customWidth="1"/>
    <col min="14598" max="14598" width="9.88671875" style="4" customWidth="1"/>
    <col min="14599" max="14599" width="11.44140625" style="4" customWidth="1"/>
    <col min="14600" max="14600" width="10.44140625" style="4" customWidth="1"/>
    <col min="14601" max="14601" width="12.33203125" style="4" customWidth="1"/>
    <col min="14602" max="14610" width="0" style="4" hidden="1" customWidth="1"/>
    <col min="14611" max="14611" width="10.6640625" style="4" customWidth="1"/>
    <col min="14612" max="14848" width="9.109375" style="4"/>
    <col min="14849" max="14849" width="7.44140625" style="4" customWidth="1"/>
    <col min="14850" max="14852" width="20" style="4" customWidth="1"/>
    <col min="14853" max="14853" width="9.44140625" style="4" customWidth="1"/>
    <col min="14854" max="14854" width="9.88671875" style="4" customWidth="1"/>
    <col min="14855" max="14855" width="11.44140625" style="4" customWidth="1"/>
    <col min="14856" max="14856" width="10.44140625" style="4" customWidth="1"/>
    <col min="14857" max="14857" width="12.33203125" style="4" customWidth="1"/>
    <col min="14858" max="14866" width="0" style="4" hidden="1" customWidth="1"/>
    <col min="14867" max="14867" width="10.6640625" style="4" customWidth="1"/>
    <col min="14868" max="15104" width="9.109375" style="4"/>
    <col min="15105" max="15105" width="7.44140625" style="4" customWidth="1"/>
    <col min="15106" max="15108" width="20" style="4" customWidth="1"/>
    <col min="15109" max="15109" width="9.44140625" style="4" customWidth="1"/>
    <col min="15110" max="15110" width="9.88671875" style="4" customWidth="1"/>
    <col min="15111" max="15111" width="11.44140625" style="4" customWidth="1"/>
    <col min="15112" max="15112" width="10.44140625" style="4" customWidth="1"/>
    <col min="15113" max="15113" width="12.33203125" style="4" customWidth="1"/>
    <col min="15114" max="15122" width="0" style="4" hidden="1" customWidth="1"/>
    <col min="15123" max="15123" width="10.6640625" style="4" customWidth="1"/>
    <col min="15124" max="15360" width="9.109375" style="4"/>
    <col min="15361" max="15361" width="7.44140625" style="4" customWidth="1"/>
    <col min="15362" max="15364" width="20" style="4" customWidth="1"/>
    <col min="15365" max="15365" width="9.44140625" style="4" customWidth="1"/>
    <col min="15366" max="15366" width="9.88671875" style="4" customWidth="1"/>
    <col min="15367" max="15367" width="11.44140625" style="4" customWidth="1"/>
    <col min="15368" max="15368" width="10.44140625" style="4" customWidth="1"/>
    <col min="15369" max="15369" width="12.33203125" style="4" customWidth="1"/>
    <col min="15370" max="15378" width="0" style="4" hidden="1" customWidth="1"/>
    <col min="15379" max="15379" width="10.6640625" style="4" customWidth="1"/>
    <col min="15380" max="15616" width="9.109375" style="4"/>
    <col min="15617" max="15617" width="7.44140625" style="4" customWidth="1"/>
    <col min="15618" max="15620" width="20" style="4" customWidth="1"/>
    <col min="15621" max="15621" width="9.44140625" style="4" customWidth="1"/>
    <col min="15622" max="15622" width="9.88671875" style="4" customWidth="1"/>
    <col min="15623" max="15623" width="11.44140625" style="4" customWidth="1"/>
    <col min="15624" max="15624" width="10.44140625" style="4" customWidth="1"/>
    <col min="15625" max="15625" width="12.33203125" style="4" customWidth="1"/>
    <col min="15626" max="15634" width="0" style="4" hidden="1" customWidth="1"/>
    <col min="15635" max="15635" width="10.6640625" style="4" customWidth="1"/>
    <col min="15636" max="15872" width="9.109375" style="4"/>
    <col min="15873" max="15873" width="7.44140625" style="4" customWidth="1"/>
    <col min="15874" max="15876" width="20" style="4" customWidth="1"/>
    <col min="15877" max="15877" width="9.44140625" style="4" customWidth="1"/>
    <col min="15878" max="15878" width="9.88671875" style="4" customWidth="1"/>
    <col min="15879" max="15879" width="11.44140625" style="4" customWidth="1"/>
    <col min="15880" max="15880" width="10.44140625" style="4" customWidth="1"/>
    <col min="15881" max="15881" width="12.33203125" style="4" customWidth="1"/>
    <col min="15882" max="15890" width="0" style="4" hidden="1" customWidth="1"/>
    <col min="15891" max="15891" width="10.6640625" style="4" customWidth="1"/>
    <col min="15892" max="16128" width="9.109375" style="4"/>
    <col min="16129" max="16129" width="7.44140625" style="4" customWidth="1"/>
    <col min="16130" max="16132" width="20" style="4" customWidth="1"/>
    <col min="16133" max="16133" width="9.44140625" style="4" customWidth="1"/>
    <col min="16134" max="16134" width="9.88671875" style="4" customWidth="1"/>
    <col min="16135" max="16135" width="11.44140625" style="4" customWidth="1"/>
    <col min="16136" max="16136" width="10.44140625" style="4" customWidth="1"/>
    <col min="16137" max="16137" width="12.33203125" style="4" customWidth="1"/>
    <col min="16138" max="16146" width="0" style="4" hidden="1" customWidth="1"/>
    <col min="16147" max="16147" width="10.6640625" style="4" customWidth="1"/>
    <col min="16148" max="16384" width="9.109375" style="4"/>
  </cols>
  <sheetData>
    <row r="1" spans="1:19" ht="13.8" thickBot="1" x14ac:dyDescent="0.3"/>
    <row r="2" spans="1:19" ht="31.5" customHeight="1" thickBot="1" x14ac:dyDescent="0.4">
      <c r="A2" s="152" t="s">
        <v>39</v>
      </c>
      <c r="B2" s="153"/>
      <c r="C2" s="153"/>
      <c r="D2" s="153"/>
      <c r="E2" s="153"/>
      <c r="F2" s="153"/>
      <c r="G2" s="153"/>
      <c r="H2" s="153"/>
      <c r="I2" s="154"/>
    </row>
    <row r="3" spans="1:19" ht="31.5" customHeight="1" thickBot="1" x14ac:dyDescent="0.4">
      <c r="A3" s="69"/>
      <c r="B3" s="69"/>
      <c r="C3" s="69"/>
      <c r="D3" s="69"/>
      <c r="E3" s="69"/>
      <c r="F3" s="69"/>
      <c r="G3" s="69"/>
      <c r="H3" s="69"/>
      <c r="I3" s="69"/>
    </row>
    <row r="4" spans="1:19" s="77" customFormat="1" ht="15.75" customHeight="1" thickBot="1" x14ac:dyDescent="0.3">
      <c r="A4" s="70" t="s">
        <v>18</v>
      </c>
      <c r="B4" s="71" t="s">
        <v>19</v>
      </c>
      <c r="C4" s="72" t="s">
        <v>20</v>
      </c>
      <c r="D4" s="71" t="s">
        <v>21</v>
      </c>
      <c r="E4" s="73" t="s">
        <v>22</v>
      </c>
      <c r="F4" s="74" t="s">
        <v>23</v>
      </c>
      <c r="G4" s="73" t="s">
        <v>24</v>
      </c>
      <c r="H4" s="75" t="s">
        <v>25</v>
      </c>
      <c r="I4" s="76" t="s">
        <v>26</v>
      </c>
      <c r="K4" s="78" t="s">
        <v>27</v>
      </c>
      <c r="L4" s="78" t="s">
        <v>27</v>
      </c>
      <c r="M4" s="78" t="s">
        <v>27</v>
      </c>
      <c r="N4" s="78" t="s">
        <v>27</v>
      </c>
      <c r="O4" s="78" t="s">
        <v>27</v>
      </c>
      <c r="P4" s="78" t="s">
        <v>27</v>
      </c>
      <c r="Q4" s="78"/>
      <c r="R4" s="79" t="s">
        <v>28</v>
      </c>
      <c r="S4" s="80"/>
    </row>
    <row r="5" spans="1:19" s="77" customFormat="1" ht="12.75" customHeight="1" thickBot="1" x14ac:dyDescent="0.3">
      <c r="A5" s="81" t="s">
        <v>29</v>
      </c>
      <c r="B5" s="82"/>
      <c r="C5" s="83"/>
      <c r="D5" s="82"/>
      <c r="E5" s="84"/>
      <c r="F5" s="84"/>
      <c r="G5" s="85"/>
      <c r="H5" s="86" t="s">
        <v>29</v>
      </c>
      <c r="I5" s="87"/>
      <c r="J5" s="88">
        <v>522699.08</v>
      </c>
      <c r="K5" s="89"/>
      <c r="L5" s="89"/>
      <c r="M5" s="89"/>
      <c r="N5" s="89"/>
      <c r="O5" s="89"/>
      <c r="P5" s="89"/>
      <c r="Q5" s="90"/>
      <c r="R5" s="90"/>
      <c r="S5" s="80"/>
    </row>
    <row r="6" spans="1:19" ht="13.8" thickBot="1" x14ac:dyDescent="0.3">
      <c r="A6" s="91"/>
      <c r="B6" s="146"/>
      <c r="C6" s="92"/>
      <c r="D6" s="92"/>
      <c r="E6" s="93"/>
      <c r="F6" s="94"/>
      <c r="G6" s="95"/>
      <c r="H6" s="96"/>
      <c r="I6" s="97"/>
      <c r="J6" s="98">
        <f>J5</f>
        <v>522699.08</v>
      </c>
      <c r="K6" s="99"/>
      <c r="L6" s="100"/>
      <c r="M6" s="101"/>
      <c r="N6" s="101"/>
      <c r="O6" s="101"/>
      <c r="P6" s="101"/>
      <c r="Q6" s="101"/>
      <c r="R6" s="102"/>
      <c r="S6" s="3"/>
    </row>
    <row r="7" spans="1:19" x14ac:dyDescent="0.25">
      <c r="A7" s="103">
        <v>1</v>
      </c>
      <c r="B7" s="147" t="s">
        <v>71</v>
      </c>
      <c r="C7" s="104" t="s">
        <v>72</v>
      </c>
      <c r="D7" s="104" t="s">
        <v>47</v>
      </c>
      <c r="E7" s="105">
        <v>601</v>
      </c>
      <c r="F7" s="106">
        <v>20</v>
      </c>
      <c r="G7" s="107">
        <f>PRODUCT(E7*F7/9)</f>
        <v>1335.5555555555557</v>
      </c>
      <c r="H7" s="108">
        <v>0</v>
      </c>
      <c r="I7" s="109">
        <f t="shared" ref="I7" si="0">G7*H7</f>
        <v>0</v>
      </c>
      <c r="J7" s="110" t="e">
        <f>#REF!-I7</f>
        <v>#REF!</v>
      </c>
      <c r="K7" s="111"/>
      <c r="L7" s="112"/>
      <c r="M7" s="113"/>
      <c r="N7" s="114"/>
      <c r="O7" s="115"/>
      <c r="P7" s="115"/>
      <c r="Q7" s="116"/>
      <c r="R7" s="117">
        <f>SUM(K7:Q7)</f>
        <v>0</v>
      </c>
      <c r="S7" s="3"/>
    </row>
    <row r="8" spans="1:19" x14ac:dyDescent="0.25">
      <c r="A8" s="103"/>
      <c r="B8" s="104"/>
      <c r="C8" s="104"/>
      <c r="D8" s="104"/>
      <c r="E8" s="105"/>
      <c r="F8" s="106"/>
      <c r="G8" s="107"/>
      <c r="H8" s="108"/>
      <c r="I8" s="109"/>
      <c r="J8" s="110"/>
      <c r="K8" s="111"/>
      <c r="L8" s="112"/>
      <c r="M8" s="113"/>
      <c r="N8" s="115"/>
      <c r="O8" s="115"/>
      <c r="P8" s="115"/>
      <c r="Q8" s="116"/>
      <c r="R8" s="117"/>
      <c r="S8" s="3"/>
    </row>
    <row r="9" spans="1:19" x14ac:dyDescent="0.25">
      <c r="A9" s="103">
        <v>2</v>
      </c>
      <c r="B9" s="147" t="s">
        <v>72</v>
      </c>
      <c r="C9" s="104" t="s">
        <v>73</v>
      </c>
      <c r="D9" s="104" t="s">
        <v>50</v>
      </c>
      <c r="E9" s="105">
        <v>519</v>
      </c>
      <c r="F9" s="106">
        <v>20</v>
      </c>
      <c r="G9" s="107">
        <f>PRODUCT(E9*F9/9)</f>
        <v>1153.3333333333333</v>
      </c>
      <c r="H9" s="108">
        <v>0</v>
      </c>
      <c r="I9" s="109">
        <f t="shared" ref="I9" si="1">G9*H9</f>
        <v>0</v>
      </c>
      <c r="J9" s="110"/>
      <c r="K9" s="111"/>
      <c r="L9" s="112"/>
      <c r="M9" s="113"/>
      <c r="N9" s="115"/>
      <c r="O9" s="115"/>
      <c r="P9" s="115"/>
      <c r="Q9" s="116"/>
      <c r="R9" s="117"/>
      <c r="S9" s="3"/>
    </row>
    <row r="10" spans="1:19" x14ac:dyDescent="0.25">
      <c r="A10" s="103"/>
      <c r="B10" s="104"/>
      <c r="C10" s="104"/>
      <c r="D10" s="104"/>
      <c r="E10" s="105"/>
      <c r="F10" s="106"/>
      <c r="G10" s="107"/>
      <c r="H10" s="108"/>
      <c r="I10" s="109"/>
      <c r="J10" s="110"/>
      <c r="K10" s="111"/>
      <c r="L10" s="112"/>
      <c r="M10" s="113"/>
      <c r="N10" s="115"/>
      <c r="O10" s="115"/>
      <c r="P10" s="115"/>
      <c r="Q10" s="116"/>
      <c r="R10" s="117"/>
      <c r="S10" s="3"/>
    </row>
    <row r="11" spans="1:19" x14ac:dyDescent="0.25">
      <c r="A11" s="103">
        <v>3</v>
      </c>
      <c r="B11" s="147" t="s">
        <v>50</v>
      </c>
      <c r="C11" s="104" t="s">
        <v>74</v>
      </c>
      <c r="D11" s="104" t="s">
        <v>49</v>
      </c>
      <c r="E11" s="105">
        <v>2280</v>
      </c>
      <c r="F11" s="106">
        <v>20</v>
      </c>
      <c r="G11" s="107">
        <f>PRODUCT(E11*F11/9)</f>
        <v>5066.666666666667</v>
      </c>
      <c r="H11" s="108"/>
      <c r="I11" s="109"/>
      <c r="J11" s="110"/>
      <c r="K11" s="111"/>
      <c r="L11" s="112"/>
      <c r="M11" s="113"/>
      <c r="N11" s="115"/>
      <c r="O11" s="115"/>
      <c r="P11" s="115"/>
      <c r="Q11" s="116"/>
      <c r="R11" s="117"/>
      <c r="S11" s="3"/>
    </row>
    <row r="12" spans="1:19" x14ac:dyDescent="0.25">
      <c r="A12" s="103"/>
      <c r="B12" s="104"/>
      <c r="C12" s="104"/>
      <c r="D12" s="104"/>
      <c r="E12" s="105"/>
      <c r="F12" s="106"/>
      <c r="G12" s="107"/>
      <c r="H12" s="108"/>
      <c r="I12" s="109"/>
      <c r="J12" s="110"/>
      <c r="K12" s="111"/>
      <c r="L12" s="112"/>
      <c r="M12" s="113"/>
      <c r="N12" s="115"/>
      <c r="O12" s="115"/>
      <c r="P12" s="115"/>
      <c r="Q12" s="116"/>
      <c r="R12" s="117"/>
      <c r="S12" s="3"/>
    </row>
    <row r="13" spans="1:19" x14ac:dyDescent="0.25">
      <c r="A13" s="149">
        <v>4</v>
      </c>
      <c r="B13" s="148" t="s">
        <v>47</v>
      </c>
      <c r="C13" s="104" t="s">
        <v>75</v>
      </c>
      <c r="D13" s="104" t="s">
        <v>76</v>
      </c>
      <c r="E13" s="105">
        <v>580</v>
      </c>
      <c r="F13" s="106">
        <v>20</v>
      </c>
      <c r="G13" s="107">
        <f>PRODUCT(E13*F13/9)</f>
        <v>1288.8888888888889</v>
      </c>
      <c r="H13" s="108">
        <v>0</v>
      </c>
      <c r="I13" s="109">
        <f t="shared" ref="I13" si="2">G13*H13</f>
        <v>0</v>
      </c>
      <c r="J13" s="110"/>
      <c r="K13" s="111"/>
      <c r="L13" s="112"/>
      <c r="M13" s="113"/>
      <c r="N13" s="115"/>
      <c r="O13" s="115"/>
      <c r="P13" s="115"/>
      <c r="Q13" s="116"/>
      <c r="R13" s="117"/>
      <c r="S13" s="3"/>
    </row>
    <row r="14" spans="1:19" x14ac:dyDescent="0.25">
      <c r="A14" s="103"/>
      <c r="B14" s="104"/>
      <c r="C14" s="145"/>
      <c r="D14" s="104"/>
      <c r="E14" s="105"/>
      <c r="F14" s="106"/>
      <c r="G14" s="107"/>
      <c r="H14" s="108"/>
      <c r="I14" s="109"/>
      <c r="J14" s="110"/>
      <c r="K14" s="111"/>
      <c r="L14" s="112"/>
      <c r="M14" s="113"/>
      <c r="N14" s="115"/>
      <c r="O14" s="115"/>
      <c r="P14" s="115"/>
      <c r="Q14" s="116"/>
      <c r="R14" s="117"/>
      <c r="S14" s="3"/>
    </row>
    <row r="15" spans="1:19" x14ac:dyDescent="0.25">
      <c r="A15" s="103">
        <v>5</v>
      </c>
      <c r="B15" s="147" t="s">
        <v>77</v>
      </c>
      <c r="C15" s="104" t="s">
        <v>63</v>
      </c>
      <c r="D15" s="104" t="s">
        <v>48</v>
      </c>
      <c r="E15" s="105">
        <v>1336</v>
      </c>
      <c r="F15" s="106">
        <v>20</v>
      </c>
      <c r="G15" s="107">
        <f>PRODUCT(E15*F15/9)</f>
        <v>2968.8888888888887</v>
      </c>
      <c r="H15" s="108">
        <v>0</v>
      </c>
      <c r="I15" s="109">
        <f t="shared" ref="I15" si="3">G15*H15</f>
        <v>0</v>
      </c>
      <c r="J15" s="110"/>
      <c r="K15" s="111"/>
      <c r="L15" s="112"/>
      <c r="M15" s="113"/>
      <c r="N15" s="115"/>
      <c r="O15" s="115"/>
      <c r="P15" s="115"/>
      <c r="Q15" s="116"/>
      <c r="R15" s="117"/>
      <c r="S15" s="3"/>
    </row>
    <row r="16" spans="1:19" x14ac:dyDescent="0.25">
      <c r="A16" s="103"/>
      <c r="B16" s="104"/>
      <c r="C16" s="145"/>
      <c r="D16" s="104"/>
      <c r="E16" s="105"/>
      <c r="F16" s="106"/>
      <c r="G16" s="107"/>
      <c r="H16" s="108"/>
      <c r="I16" s="109"/>
      <c r="J16" s="110"/>
      <c r="K16" s="111"/>
      <c r="L16" s="112"/>
      <c r="M16" s="113"/>
      <c r="N16" s="115"/>
      <c r="O16" s="115"/>
      <c r="P16" s="115"/>
      <c r="Q16" s="116"/>
      <c r="R16" s="117"/>
      <c r="S16" s="3"/>
    </row>
    <row r="17" spans="1:19" x14ac:dyDescent="0.25">
      <c r="A17" s="103">
        <v>6</v>
      </c>
      <c r="B17" s="147" t="s">
        <v>63</v>
      </c>
      <c r="C17" s="104" t="s">
        <v>77</v>
      </c>
      <c r="D17" s="104" t="s">
        <v>78</v>
      </c>
      <c r="E17" s="105">
        <v>570</v>
      </c>
      <c r="F17" s="106">
        <v>24</v>
      </c>
      <c r="G17" s="107">
        <f>PRODUCT(E17*F17/9)</f>
        <v>1520</v>
      </c>
      <c r="H17" s="108">
        <v>0</v>
      </c>
      <c r="I17" s="109">
        <f t="shared" ref="I17" si="4">G17*H17</f>
        <v>0</v>
      </c>
      <c r="J17" s="110"/>
      <c r="K17" s="111"/>
      <c r="L17" s="112"/>
      <c r="M17" s="113"/>
      <c r="N17" s="115"/>
      <c r="O17" s="115"/>
      <c r="P17" s="115"/>
      <c r="Q17" s="116"/>
      <c r="R17" s="117"/>
      <c r="S17" s="3"/>
    </row>
    <row r="18" spans="1:19" x14ac:dyDescent="0.25">
      <c r="A18" s="103"/>
      <c r="B18" s="104"/>
      <c r="C18" s="145"/>
      <c r="D18" s="104"/>
      <c r="E18" s="105"/>
      <c r="F18" s="106"/>
      <c r="G18" s="107"/>
      <c r="H18" s="108"/>
      <c r="I18" s="109"/>
      <c r="J18" s="110"/>
      <c r="K18" s="111"/>
      <c r="L18" s="112"/>
      <c r="M18" s="113"/>
      <c r="N18" s="115"/>
      <c r="O18" s="115"/>
      <c r="P18" s="115"/>
      <c r="Q18" s="116"/>
      <c r="R18" s="117"/>
      <c r="S18" s="3"/>
    </row>
    <row r="19" spans="1:19" x14ac:dyDescent="0.25">
      <c r="A19" s="103">
        <v>7</v>
      </c>
      <c r="B19" s="150" t="s">
        <v>63</v>
      </c>
      <c r="C19" s="145" t="s">
        <v>70</v>
      </c>
      <c r="D19" s="104" t="s">
        <v>64</v>
      </c>
      <c r="E19" s="105">
        <v>596</v>
      </c>
      <c r="F19" s="106">
        <v>20</v>
      </c>
      <c r="G19" s="107">
        <f>PRODUCT(E19*F19/9)</f>
        <v>1324.4444444444443</v>
      </c>
      <c r="H19" s="108">
        <v>0</v>
      </c>
      <c r="I19" s="109">
        <f>G19*H19</f>
        <v>0</v>
      </c>
      <c r="J19" s="110"/>
      <c r="K19" s="111"/>
      <c r="L19" s="112"/>
      <c r="M19" s="113"/>
      <c r="N19" s="115"/>
      <c r="O19" s="115"/>
      <c r="P19" s="115"/>
      <c r="Q19" s="116"/>
      <c r="R19" s="117"/>
      <c r="S19" s="3"/>
    </row>
    <row r="20" spans="1:19" x14ac:dyDescent="0.25">
      <c r="A20" s="103"/>
      <c r="B20" s="118"/>
      <c r="C20" s="148"/>
      <c r="D20" s="104"/>
      <c r="E20" s="105"/>
      <c r="F20" s="106"/>
      <c r="G20" s="107"/>
      <c r="H20" s="108"/>
      <c r="I20" s="109"/>
      <c r="J20" s="110"/>
      <c r="K20" s="111"/>
      <c r="L20" s="112"/>
      <c r="M20" s="113"/>
      <c r="N20" s="115"/>
      <c r="O20" s="115"/>
      <c r="P20" s="115"/>
      <c r="Q20" s="116"/>
      <c r="R20" s="117"/>
      <c r="S20" s="3"/>
    </row>
    <row r="21" spans="1:19" x14ac:dyDescent="0.25">
      <c r="A21" s="149">
        <v>8</v>
      </c>
      <c r="B21" s="148" t="s">
        <v>79</v>
      </c>
      <c r="C21" s="104" t="s">
        <v>65</v>
      </c>
      <c r="D21" s="104" t="s">
        <v>80</v>
      </c>
      <c r="E21" s="105">
        <v>638</v>
      </c>
      <c r="F21" s="106">
        <v>20</v>
      </c>
      <c r="G21" s="107">
        <f>PRODUCT(E21*F21/9)</f>
        <v>1417.7777777777778</v>
      </c>
      <c r="H21" s="108">
        <v>0</v>
      </c>
      <c r="I21" s="109">
        <f t="shared" ref="I21" si="5">G21*H21</f>
        <v>0</v>
      </c>
      <c r="J21" s="110"/>
      <c r="K21" s="111"/>
      <c r="L21" s="112"/>
      <c r="M21" s="113"/>
      <c r="N21" s="115"/>
      <c r="O21" s="115"/>
      <c r="P21" s="115"/>
      <c r="Q21" s="116"/>
      <c r="R21" s="117"/>
      <c r="S21" s="3"/>
    </row>
    <row r="22" spans="1:19" x14ac:dyDescent="0.25">
      <c r="A22" s="103"/>
      <c r="B22" s="104"/>
      <c r="C22" s="104"/>
      <c r="D22" s="104"/>
      <c r="E22" s="105"/>
      <c r="F22" s="106"/>
      <c r="G22" s="107"/>
      <c r="H22" s="108"/>
      <c r="I22" s="109"/>
      <c r="J22" s="110"/>
      <c r="K22" s="111"/>
      <c r="L22" s="112"/>
      <c r="M22" s="113"/>
      <c r="N22" s="115"/>
      <c r="O22" s="115"/>
      <c r="P22" s="115"/>
      <c r="Q22" s="116"/>
      <c r="R22" s="117"/>
      <c r="S22" s="3"/>
    </row>
    <row r="23" spans="1:19" x14ac:dyDescent="0.25">
      <c r="A23" s="103">
        <v>9</v>
      </c>
      <c r="B23" s="147" t="s">
        <v>81</v>
      </c>
      <c r="C23" s="104" t="s">
        <v>65</v>
      </c>
      <c r="D23" s="104" t="s">
        <v>80</v>
      </c>
      <c r="E23" s="105">
        <v>135</v>
      </c>
      <c r="F23" s="106">
        <v>30</v>
      </c>
      <c r="G23" s="107">
        <f>PRODUCT(E23*F23/9)</f>
        <v>450</v>
      </c>
      <c r="H23" s="108">
        <v>0</v>
      </c>
      <c r="I23" s="109">
        <f>G23*H23</f>
        <v>0</v>
      </c>
      <c r="J23" s="110"/>
      <c r="K23" s="111"/>
      <c r="L23" s="112"/>
      <c r="M23" s="113"/>
      <c r="N23" s="115"/>
      <c r="O23" s="115"/>
      <c r="P23" s="115"/>
      <c r="Q23" s="116"/>
      <c r="R23" s="117"/>
      <c r="S23" s="3"/>
    </row>
    <row r="24" spans="1:19" x14ac:dyDescent="0.25">
      <c r="A24" s="103"/>
      <c r="B24" s="104"/>
      <c r="C24" s="104"/>
      <c r="D24" s="104"/>
      <c r="E24" s="105">
        <v>506</v>
      </c>
      <c r="F24" s="106">
        <v>20</v>
      </c>
      <c r="G24" s="107">
        <f>PRODUCT(E24*F24/9)</f>
        <v>1124.4444444444443</v>
      </c>
      <c r="H24" s="108"/>
      <c r="I24" s="109"/>
      <c r="J24" s="110"/>
      <c r="K24" s="111"/>
      <c r="L24" s="112"/>
      <c r="M24" s="113"/>
      <c r="N24" s="115"/>
      <c r="O24" s="115"/>
      <c r="P24" s="115"/>
      <c r="Q24" s="116"/>
      <c r="R24" s="117"/>
      <c r="S24" s="3"/>
    </row>
    <row r="25" spans="1:19" ht="13.8" thickBot="1" x14ac:dyDescent="0.3">
      <c r="A25" s="103"/>
      <c r="B25" s="104"/>
      <c r="C25" s="104"/>
      <c r="D25" s="104"/>
      <c r="E25" s="105"/>
      <c r="F25" s="106"/>
      <c r="G25" s="107"/>
      <c r="H25" s="108"/>
      <c r="I25" s="109"/>
      <c r="J25" s="110"/>
      <c r="K25" s="111"/>
      <c r="L25" s="112"/>
      <c r="M25" s="113"/>
      <c r="N25" s="115"/>
      <c r="O25" s="115"/>
      <c r="P25" s="115"/>
      <c r="Q25" s="116"/>
      <c r="R25" s="117"/>
      <c r="S25" s="3"/>
    </row>
    <row r="26" spans="1:19" x14ac:dyDescent="0.25">
      <c r="A26" s="103">
        <v>10</v>
      </c>
      <c r="B26" s="147" t="s">
        <v>82</v>
      </c>
      <c r="C26" s="104" t="s">
        <v>65</v>
      </c>
      <c r="D26" s="104" t="s">
        <v>80</v>
      </c>
      <c r="E26" s="105">
        <v>686</v>
      </c>
      <c r="F26" s="106">
        <v>20</v>
      </c>
      <c r="G26" s="107">
        <f>PRODUCT(E26*F26/9)</f>
        <v>1524.4444444444443</v>
      </c>
      <c r="H26" s="108">
        <v>0</v>
      </c>
      <c r="I26" s="109">
        <f t="shared" ref="I26" si="6">G26*H26</f>
        <v>0</v>
      </c>
      <c r="J26" s="110">
        <f>J6-I26</f>
        <v>522699.08</v>
      </c>
      <c r="K26" s="111"/>
      <c r="L26" s="112"/>
      <c r="M26" s="113"/>
      <c r="N26" s="114"/>
      <c r="O26" s="115"/>
      <c r="P26" s="115"/>
      <c r="Q26" s="116"/>
      <c r="R26" s="117">
        <f>SUM(K26:Q26)</f>
        <v>0</v>
      </c>
      <c r="S26" s="3"/>
    </row>
    <row r="27" spans="1:19" x14ac:dyDescent="0.25">
      <c r="A27" s="103"/>
      <c r="B27" s="104"/>
      <c r="C27" s="104"/>
      <c r="D27" s="104"/>
      <c r="E27" s="105"/>
      <c r="F27" s="106"/>
      <c r="G27" s="107"/>
      <c r="H27" s="108"/>
      <c r="I27" s="109"/>
      <c r="J27" s="110"/>
      <c r="K27" s="111"/>
      <c r="L27" s="112"/>
      <c r="M27" s="113"/>
      <c r="N27" s="115"/>
      <c r="O27" s="115"/>
      <c r="P27" s="115"/>
      <c r="Q27" s="116"/>
      <c r="R27" s="117"/>
      <c r="S27" s="3"/>
    </row>
    <row r="28" spans="1:19" x14ac:dyDescent="0.25">
      <c r="A28" s="103">
        <v>11</v>
      </c>
      <c r="B28" s="147" t="s">
        <v>83</v>
      </c>
      <c r="C28" s="104" t="s">
        <v>65</v>
      </c>
      <c r="D28" s="104" t="s">
        <v>80</v>
      </c>
      <c r="E28" s="105">
        <v>678</v>
      </c>
      <c r="F28" s="106">
        <v>20</v>
      </c>
      <c r="G28" s="107">
        <f>PRODUCT(E28*F28/9)</f>
        <v>1506.6666666666667</v>
      </c>
      <c r="H28" s="108">
        <v>0</v>
      </c>
      <c r="I28" s="109">
        <f t="shared" ref="I28:I51" si="7">G28*H28</f>
        <v>0</v>
      </c>
      <c r="J28" s="110"/>
      <c r="K28" s="111"/>
      <c r="L28" s="112"/>
      <c r="M28" s="113"/>
      <c r="N28" s="115"/>
      <c r="O28" s="115"/>
      <c r="P28" s="115"/>
      <c r="Q28" s="116"/>
      <c r="R28" s="117"/>
      <c r="S28" s="3"/>
    </row>
    <row r="29" spans="1:19" x14ac:dyDescent="0.25">
      <c r="A29" s="103"/>
      <c r="B29" s="104"/>
      <c r="C29" s="104" t="s">
        <v>50</v>
      </c>
      <c r="D29" s="104"/>
      <c r="E29" s="105"/>
      <c r="F29" s="106"/>
      <c r="G29" s="107"/>
      <c r="H29" s="108"/>
      <c r="I29" s="109"/>
      <c r="J29" s="110"/>
      <c r="K29" s="111"/>
      <c r="L29" s="112"/>
      <c r="M29" s="113"/>
      <c r="N29" s="115"/>
      <c r="O29" s="115"/>
      <c r="P29" s="115"/>
      <c r="Q29" s="116"/>
      <c r="R29" s="117"/>
      <c r="S29" s="3"/>
    </row>
    <row r="30" spans="1:19" x14ac:dyDescent="0.25">
      <c r="A30" s="103">
        <v>12</v>
      </c>
      <c r="B30" s="147" t="s">
        <v>84</v>
      </c>
      <c r="C30" s="104" t="s">
        <v>85</v>
      </c>
      <c r="D30" s="104" t="s">
        <v>80</v>
      </c>
      <c r="E30" s="105">
        <v>475</v>
      </c>
      <c r="F30" s="106">
        <v>25</v>
      </c>
      <c r="G30" s="107">
        <f>PRODUCT(E30*F30/9)</f>
        <v>1319.4444444444443</v>
      </c>
      <c r="H30" s="108">
        <v>0</v>
      </c>
      <c r="I30" s="109">
        <f t="shared" si="7"/>
        <v>0</v>
      </c>
      <c r="J30" s="110"/>
      <c r="K30" s="111"/>
      <c r="L30" s="112"/>
      <c r="M30" s="113"/>
      <c r="N30" s="115"/>
      <c r="O30" s="115"/>
      <c r="P30" s="115"/>
      <c r="Q30" s="116"/>
      <c r="R30" s="117"/>
      <c r="S30" s="3"/>
    </row>
    <row r="31" spans="1:19" x14ac:dyDescent="0.25">
      <c r="A31" s="103"/>
      <c r="B31" s="104"/>
      <c r="C31" s="104"/>
      <c r="D31" s="104"/>
      <c r="E31" s="105">
        <v>185</v>
      </c>
      <c r="F31" s="106">
        <v>20</v>
      </c>
      <c r="G31" s="107">
        <f>PRODUCT(E31*F31/9)</f>
        <v>411.11111111111109</v>
      </c>
      <c r="H31" s="108"/>
      <c r="I31" s="109"/>
      <c r="J31" s="110"/>
      <c r="K31" s="111"/>
      <c r="L31" s="112"/>
      <c r="M31" s="113"/>
      <c r="N31" s="115"/>
      <c r="O31" s="115"/>
      <c r="P31" s="115"/>
      <c r="Q31" s="116"/>
      <c r="R31" s="117"/>
      <c r="S31" s="3"/>
    </row>
    <row r="32" spans="1:19" x14ac:dyDescent="0.25">
      <c r="A32" s="103"/>
      <c r="B32" s="104"/>
      <c r="C32" s="104"/>
      <c r="D32" s="104"/>
      <c r="E32" s="105"/>
      <c r="F32" s="106"/>
      <c r="G32" s="107"/>
      <c r="H32" s="108"/>
      <c r="I32" s="109"/>
      <c r="J32" s="110"/>
      <c r="K32" s="111"/>
      <c r="L32" s="112"/>
      <c r="M32" s="113"/>
      <c r="N32" s="115"/>
      <c r="O32" s="115"/>
      <c r="P32" s="115"/>
      <c r="Q32" s="116"/>
      <c r="R32" s="117"/>
      <c r="S32" s="3"/>
    </row>
    <row r="33" spans="1:19" x14ac:dyDescent="0.25">
      <c r="A33" s="103">
        <v>13</v>
      </c>
      <c r="B33" s="147" t="s">
        <v>86</v>
      </c>
      <c r="C33" s="104" t="s">
        <v>85</v>
      </c>
      <c r="D33" s="104" t="s">
        <v>80</v>
      </c>
      <c r="E33" s="105">
        <v>696</v>
      </c>
      <c r="F33" s="106">
        <v>20</v>
      </c>
      <c r="G33" s="107">
        <f>PRODUCT(E33*F33/9)</f>
        <v>1546.6666666666667</v>
      </c>
      <c r="H33" s="108">
        <v>0</v>
      </c>
      <c r="I33" s="109">
        <f t="shared" si="7"/>
        <v>0</v>
      </c>
      <c r="J33" s="110"/>
      <c r="K33" s="111"/>
      <c r="L33" s="112"/>
      <c r="M33" s="113"/>
      <c r="N33" s="115"/>
      <c r="O33" s="115"/>
      <c r="P33" s="115"/>
      <c r="Q33" s="116"/>
      <c r="R33" s="117"/>
      <c r="S33" s="3"/>
    </row>
    <row r="34" spans="1:19" x14ac:dyDescent="0.25">
      <c r="A34" s="103"/>
      <c r="B34" s="104"/>
      <c r="C34" s="104"/>
      <c r="D34" s="104"/>
      <c r="E34" s="105"/>
      <c r="F34" s="106"/>
      <c r="G34" s="107"/>
      <c r="H34" s="108"/>
      <c r="I34" s="109"/>
      <c r="J34" s="110"/>
      <c r="K34" s="111"/>
      <c r="L34" s="112"/>
      <c r="M34" s="113"/>
      <c r="N34" s="115"/>
      <c r="O34" s="115"/>
      <c r="P34" s="115"/>
      <c r="Q34" s="116"/>
      <c r="R34" s="117"/>
      <c r="S34" s="3"/>
    </row>
    <row r="35" spans="1:19" x14ac:dyDescent="0.25">
      <c r="A35" s="103">
        <v>14</v>
      </c>
      <c r="B35" s="147" t="s">
        <v>87</v>
      </c>
      <c r="C35" s="104" t="s">
        <v>85</v>
      </c>
      <c r="D35" s="104" t="s">
        <v>80</v>
      </c>
      <c r="E35" s="105">
        <v>724</v>
      </c>
      <c r="F35" s="106">
        <v>20</v>
      </c>
      <c r="G35" s="107">
        <f>PRODUCT(E35*F35/9)</f>
        <v>1608.8888888888889</v>
      </c>
      <c r="H35" s="108">
        <v>0</v>
      </c>
      <c r="I35" s="109">
        <f t="shared" si="7"/>
        <v>0</v>
      </c>
      <c r="J35" s="110"/>
      <c r="K35" s="111"/>
      <c r="L35" s="112"/>
      <c r="M35" s="113"/>
      <c r="N35" s="115"/>
      <c r="O35" s="115"/>
      <c r="P35" s="115"/>
      <c r="Q35" s="116"/>
      <c r="R35" s="117"/>
      <c r="S35" s="3"/>
    </row>
    <row r="36" spans="1:19" x14ac:dyDescent="0.25">
      <c r="A36" s="103"/>
      <c r="B36" s="104"/>
      <c r="C36" s="104"/>
      <c r="D36" s="104"/>
      <c r="E36" s="105"/>
      <c r="F36" s="106"/>
      <c r="G36" s="107"/>
      <c r="H36" s="108"/>
      <c r="I36" s="109"/>
      <c r="J36" s="110"/>
      <c r="K36" s="111"/>
      <c r="L36" s="112"/>
      <c r="M36" s="113"/>
      <c r="N36" s="115"/>
      <c r="O36" s="115"/>
      <c r="P36" s="115"/>
      <c r="Q36" s="116"/>
      <c r="R36" s="117"/>
      <c r="S36" s="3"/>
    </row>
    <row r="37" spans="1:19" x14ac:dyDescent="0.25">
      <c r="A37" s="103">
        <v>15</v>
      </c>
      <c r="B37" s="147" t="s">
        <v>85</v>
      </c>
      <c r="C37" s="104" t="s">
        <v>88</v>
      </c>
      <c r="D37" s="104" t="s">
        <v>89</v>
      </c>
      <c r="E37" s="105">
        <v>3300</v>
      </c>
      <c r="F37" s="106">
        <v>20</v>
      </c>
      <c r="G37" s="107">
        <f>PRODUCT(E37*F37/9)</f>
        <v>7333.333333333333</v>
      </c>
      <c r="H37" s="108">
        <v>0</v>
      </c>
      <c r="I37" s="109">
        <f t="shared" si="7"/>
        <v>0</v>
      </c>
      <c r="J37" s="110"/>
      <c r="K37" s="111"/>
      <c r="L37" s="112"/>
      <c r="M37" s="113"/>
      <c r="N37" s="115"/>
      <c r="O37" s="115"/>
      <c r="P37" s="115"/>
      <c r="Q37" s="116"/>
      <c r="R37" s="117"/>
      <c r="S37" s="3"/>
    </row>
    <row r="38" spans="1:19" x14ac:dyDescent="0.25">
      <c r="A38" s="103"/>
      <c r="B38" s="104"/>
      <c r="C38" s="104"/>
      <c r="D38" s="104"/>
      <c r="E38" s="105"/>
      <c r="F38" s="106"/>
      <c r="G38" s="107"/>
      <c r="H38" s="108"/>
      <c r="I38" s="109"/>
      <c r="J38" s="110"/>
      <c r="K38" s="111"/>
      <c r="L38" s="112"/>
      <c r="M38" s="113"/>
      <c r="N38" s="115"/>
      <c r="O38" s="115"/>
      <c r="P38" s="115"/>
      <c r="Q38" s="116"/>
      <c r="R38" s="117"/>
      <c r="S38" s="3"/>
    </row>
    <row r="39" spans="1:19" x14ac:dyDescent="0.25">
      <c r="A39" s="103">
        <v>16</v>
      </c>
      <c r="B39" s="147" t="s">
        <v>90</v>
      </c>
      <c r="C39" s="104" t="s">
        <v>85</v>
      </c>
      <c r="D39" s="104" t="s">
        <v>80</v>
      </c>
      <c r="E39" s="105">
        <v>655</v>
      </c>
      <c r="F39" s="106">
        <v>20</v>
      </c>
      <c r="G39" s="107">
        <f>PRODUCT(E39*F39/9)</f>
        <v>1455.5555555555557</v>
      </c>
      <c r="H39" s="108">
        <v>0</v>
      </c>
      <c r="I39" s="109">
        <f t="shared" si="7"/>
        <v>0</v>
      </c>
      <c r="J39" s="110"/>
      <c r="K39" s="111"/>
      <c r="L39" s="112"/>
      <c r="M39" s="113"/>
      <c r="N39" s="115"/>
      <c r="O39" s="115"/>
      <c r="P39" s="115"/>
      <c r="Q39" s="116"/>
      <c r="R39" s="117"/>
      <c r="S39" s="3"/>
    </row>
    <row r="40" spans="1:19" x14ac:dyDescent="0.25">
      <c r="A40" s="103"/>
      <c r="B40" s="104"/>
      <c r="C40" s="104"/>
      <c r="D40" s="104"/>
      <c r="E40" s="105"/>
      <c r="F40" s="106"/>
      <c r="G40" s="107"/>
      <c r="H40" s="108"/>
      <c r="I40" s="109"/>
      <c r="J40" s="110"/>
      <c r="K40" s="111"/>
      <c r="L40" s="112"/>
      <c r="M40" s="113"/>
      <c r="N40" s="115"/>
      <c r="O40" s="115"/>
      <c r="P40" s="115"/>
      <c r="Q40" s="116"/>
      <c r="R40" s="117"/>
      <c r="S40" s="3"/>
    </row>
    <row r="41" spans="1:19" x14ac:dyDescent="0.25">
      <c r="A41" s="103">
        <v>17</v>
      </c>
      <c r="B41" s="147" t="s">
        <v>91</v>
      </c>
      <c r="C41" s="104" t="s">
        <v>85</v>
      </c>
      <c r="D41" s="104" t="s">
        <v>80</v>
      </c>
      <c r="E41" s="105">
        <v>685</v>
      </c>
      <c r="F41" s="106">
        <v>20</v>
      </c>
      <c r="G41" s="107">
        <f>PRODUCT(E41*F41/9)</f>
        <v>1522.2222222222222</v>
      </c>
      <c r="H41" s="108">
        <v>0</v>
      </c>
      <c r="I41" s="109">
        <f t="shared" si="7"/>
        <v>0</v>
      </c>
      <c r="J41" s="110"/>
      <c r="K41" s="111"/>
      <c r="L41" s="112"/>
      <c r="M41" s="113"/>
      <c r="N41" s="115"/>
      <c r="O41" s="115"/>
      <c r="P41" s="115"/>
      <c r="Q41" s="116"/>
      <c r="R41" s="117"/>
      <c r="S41" s="3"/>
    </row>
    <row r="42" spans="1:19" x14ac:dyDescent="0.25">
      <c r="A42" s="103"/>
      <c r="B42" s="104"/>
      <c r="C42" s="104"/>
      <c r="D42" s="104"/>
      <c r="E42" s="105"/>
      <c r="F42" s="106"/>
      <c r="G42" s="107"/>
      <c r="H42" s="108"/>
      <c r="I42" s="109"/>
      <c r="J42" s="110"/>
      <c r="K42" s="111"/>
      <c r="L42" s="112"/>
      <c r="M42" s="113"/>
      <c r="N42" s="115"/>
      <c r="O42" s="115"/>
      <c r="P42" s="115"/>
      <c r="Q42" s="116"/>
      <c r="R42" s="117"/>
      <c r="S42" s="3"/>
    </row>
    <row r="43" spans="1:19" x14ac:dyDescent="0.25">
      <c r="A43" s="103">
        <v>18</v>
      </c>
      <c r="B43" s="147" t="s">
        <v>92</v>
      </c>
      <c r="C43" s="104" t="s">
        <v>85</v>
      </c>
      <c r="D43" s="104" t="s">
        <v>80</v>
      </c>
      <c r="E43" s="105">
        <v>654</v>
      </c>
      <c r="F43" s="106">
        <v>20</v>
      </c>
      <c r="G43" s="107">
        <f>PRODUCT(E43*F43/9)</f>
        <v>1453.3333333333333</v>
      </c>
      <c r="H43" s="108">
        <v>0</v>
      </c>
      <c r="I43" s="109">
        <f t="shared" si="7"/>
        <v>0</v>
      </c>
      <c r="J43" s="110"/>
      <c r="K43" s="111"/>
      <c r="L43" s="112"/>
      <c r="M43" s="113"/>
      <c r="N43" s="115"/>
      <c r="O43" s="115"/>
      <c r="P43" s="115"/>
      <c r="Q43" s="116"/>
      <c r="R43" s="117"/>
      <c r="S43" s="3"/>
    </row>
    <row r="44" spans="1:19" x14ac:dyDescent="0.25">
      <c r="A44" s="103"/>
      <c r="B44" s="104"/>
      <c r="C44" s="104"/>
      <c r="D44" s="104"/>
      <c r="E44" s="105"/>
      <c r="F44" s="106"/>
      <c r="G44" s="107"/>
      <c r="H44" s="108"/>
      <c r="I44" s="109"/>
      <c r="J44" s="110"/>
      <c r="K44" s="111"/>
      <c r="L44" s="112"/>
      <c r="M44" s="113"/>
      <c r="N44" s="115"/>
      <c r="O44" s="115"/>
      <c r="P44" s="115"/>
      <c r="Q44" s="116"/>
      <c r="R44" s="117"/>
      <c r="S44" s="3"/>
    </row>
    <row r="45" spans="1:19" x14ac:dyDescent="0.25">
      <c r="A45" s="149">
        <v>19</v>
      </c>
      <c r="B45" s="147" t="s">
        <v>93</v>
      </c>
      <c r="C45" s="104" t="s">
        <v>85</v>
      </c>
      <c r="D45" s="104" t="s">
        <v>80</v>
      </c>
      <c r="E45" s="105">
        <v>630</v>
      </c>
      <c r="F45" s="106">
        <v>20</v>
      </c>
      <c r="G45" s="107">
        <f>PRODUCT(E45*F45/9)</f>
        <v>1400</v>
      </c>
      <c r="H45" s="108">
        <v>0</v>
      </c>
      <c r="I45" s="109">
        <f t="shared" si="7"/>
        <v>0</v>
      </c>
      <c r="J45" s="110"/>
      <c r="K45" s="111"/>
      <c r="L45" s="112"/>
      <c r="M45" s="113"/>
      <c r="N45" s="115"/>
      <c r="O45" s="115"/>
      <c r="P45" s="115"/>
      <c r="Q45" s="116"/>
      <c r="R45" s="117"/>
      <c r="S45" s="3"/>
    </row>
    <row r="46" spans="1:19" x14ac:dyDescent="0.25">
      <c r="A46" s="103"/>
      <c r="B46" s="104"/>
      <c r="C46" s="104"/>
      <c r="D46" s="104"/>
      <c r="E46" s="105"/>
      <c r="F46" s="106"/>
      <c r="G46" s="107"/>
      <c r="H46" s="108"/>
      <c r="I46" s="109"/>
      <c r="J46" s="110"/>
      <c r="K46" s="111"/>
      <c r="L46" s="112"/>
      <c r="M46" s="113"/>
      <c r="N46" s="115"/>
      <c r="O46" s="115"/>
      <c r="P46" s="115"/>
      <c r="Q46" s="116"/>
      <c r="R46" s="117"/>
      <c r="S46" s="3"/>
    </row>
    <row r="47" spans="1:19" x14ac:dyDescent="0.25">
      <c r="A47" s="149">
        <v>20</v>
      </c>
      <c r="B47" s="150" t="s">
        <v>85</v>
      </c>
      <c r="C47" s="104" t="s">
        <v>95</v>
      </c>
      <c r="D47" s="104" t="s">
        <v>89</v>
      </c>
      <c r="E47" s="105">
        <v>2100</v>
      </c>
      <c r="F47" s="106">
        <v>20</v>
      </c>
      <c r="G47" s="107">
        <f>PRODUCT(E47*F47/9)</f>
        <v>4666.666666666667</v>
      </c>
      <c r="H47" s="108">
        <v>0</v>
      </c>
      <c r="I47" s="109">
        <f>G47*H47</f>
        <v>0</v>
      </c>
      <c r="J47" s="110"/>
      <c r="K47" s="111"/>
      <c r="L47" s="112"/>
      <c r="M47" s="113"/>
      <c r="N47" s="115"/>
      <c r="O47" s="115"/>
      <c r="P47" s="115"/>
      <c r="Q47" s="116"/>
      <c r="R47" s="117"/>
      <c r="S47" s="3"/>
    </row>
    <row r="48" spans="1:19" x14ac:dyDescent="0.25">
      <c r="A48" s="103"/>
      <c r="B48" s="104"/>
      <c r="C48" s="104"/>
      <c r="D48" s="104"/>
      <c r="E48" s="105"/>
      <c r="F48" s="106"/>
      <c r="G48" s="107"/>
      <c r="H48" s="108"/>
      <c r="I48" s="109"/>
      <c r="J48" s="110"/>
      <c r="K48" s="111"/>
      <c r="L48" s="112"/>
      <c r="M48" s="113"/>
      <c r="N48" s="115"/>
      <c r="O48" s="115"/>
      <c r="P48" s="115"/>
      <c r="Q48" s="116"/>
      <c r="R48" s="117"/>
      <c r="S48" s="3"/>
    </row>
    <row r="49" spans="1:19" x14ac:dyDescent="0.25">
      <c r="A49" s="103">
        <v>21</v>
      </c>
      <c r="B49" s="147" t="s">
        <v>94</v>
      </c>
      <c r="C49" s="104" t="s">
        <v>85</v>
      </c>
      <c r="D49" s="104" t="s">
        <v>80</v>
      </c>
      <c r="E49" s="105">
        <v>686</v>
      </c>
      <c r="F49" s="106">
        <v>20</v>
      </c>
      <c r="G49" s="107">
        <f>PRODUCT(E49*F49/9)</f>
        <v>1524.4444444444443</v>
      </c>
      <c r="H49" s="108">
        <v>0</v>
      </c>
      <c r="I49" s="109">
        <f t="shared" si="7"/>
        <v>0</v>
      </c>
      <c r="J49" s="110"/>
      <c r="K49" s="111"/>
      <c r="L49" s="112"/>
      <c r="M49" s="113"/>
      <c r="N49" s="115"/>
      <c r="O49" s="115"/>
      <c r="P49" s="115"/>
      <c r="Q49" s="116"/>
      <c r="R49" s="117"/>
      <c r="S49" s="3"/>
    </row>
    <row r="50" spans="1:19" x14ac:dyDescent="0.25">
      <c r="A50" s="103"/>
      <c r="B50" s="104"/>
      <c r="C50" s="104"/>
      <c r="D50" s="104"/>
      <c r="E50" s="105"/>
      <c r="F50" s="106"/>
      <c r="G50" s="107"/>
      <c r="H50" s="108"/>
      <c r="I50" s="109"/>
      <c r="J50" s="110"/>
      <c r="K50" s="111"/>
      <c r="L50" s="112"/>
      <c r="M50" s="113"/>
      <c r="N50" s="115"/>
      <c r="O50" s="115"/>
      <c r="P50" s="115"/>
      <c r="Q50" s="116"/>
      <c r="R50" s="117"/>
      <c r="S50" s="3"/>
    </row>
    <row r="51" spans="1:19" x14ac:dyDescent="0.25">
      <c r="A51" s="103"/>
      <c r="B51" s="104"/>
      <c r="C51" s="104"/>
      <c r="D51" s="104"/>
      <c r="E51" s="105"/>
      <c r="F51" s="106"/>
      <c r="G51" s="107">
        <f>PRODUCT(E51*F51/9)</f>
        <v>0</v>
      </c>
      <c r="H51" s="108">
        <v>0</v>
      </c>
      <c r="I51" s="109">
        <f t="shared" si="7"/>
        <v>0</v>
      </c>
      <c r="J51" s="110"/>
      <c r="K51" s="111"/>
      <c r="L51" s="112"/>
      <c r="M51" s="113"/>
      <c r="N51" s="115"/>
      <c r="O51" s="115"/>
      <c r="P51" s="115"/>
      <c r="Q51" s="116"/>
      <c r="R51" s="117"/>
      <c r="S51" s="3"/>
    </row>
    <row r="52" spans="1:19" x14ac:dyDescent="0.25">
      <c r="A52" s="103"/>
      <c r="B52" s="104"/>
      <c r="C52" s="104"/>
      <c r="D52" s="104"/>
      <c r="E52" s="105"/>
      <c r="F52" s="106"/>
      <c r="G52" s="107"/>
      <c r="H52" s="108"/>
      <c r="I52" s="109"/>
      <c r="J52" s="110"/>
      <c r="K52" s="111"/>
      <c r="L52" s="112"/>
      <c r="M52" s="113"/>
      <c r="N52" s="115"/>
      <c r="O52" s="115"/>
      <c r="P52" s="115"/>
      <c r="Q52" s="116"/>
      <c r="R52" s="117"/>
      <c r="S52" s="3"/>
    </row>
    <row r="53" spans="1:19" x14ac:dyDescent="0.25">
      <c r="A53" s="103"/>
      <c r="B53" s="104"/>
      <c r="C53" s="104"/>
      <c r="D53" s="104"/>
      <c r="E53" s="105"/>
      <c r="F53" s="106"/>
      <c r="G53" s="107">
        <f>PRODUCT(E53*F53/9)</f>
        <v>0</v>
      </c>
      <c r="H53" s="108">
        <v>0</v>
      </c>
      <c r="I53" s="109">
        <f>G53*H53</f>
        <v>0</v>
      </c>
      <c r="J53" s="110"/>
      <c r="K53" s="111"/>
      <c r="L53" s="112"/>
      <c r="M53" s="113"/>
      <c r="N53" s="115"/>
      <c r="O53" s="115"/>
      <c r="P53" s="115"/>
      <c r="Q53" s="116"/>
      <c r="R53" s="117"/>
      <c r="S53" s="3"/>
    </row>
    <row r="54" spans="1:19" ht="13.8" thickBot="1" x14ac:dyDescent="0.3">
      <c r="A54" s="119"/>
      <c r="B54" s="120"/>
      <c r="C54" s="120"/>
      <c r="D54" s="120"/>
      <c r="E54" s="121"/>
      <c r="F54" s="122"/>
      <c r="G54" s="123"/>
      <c r="H54" s="124"/>
      <c r="I54" s="125"/>
      <c r="J54" s="110"/>
      <c r="K54" s="111"/>
      <c r="L54" s="112"/>
      <c r="M54" s="113"/>
      <c r="N54" s="115"/>
      <c r="O54" s="115"/>
      <c r="P54" s="115"/>
      <c r="Q54" s="116"/>
      <c r="R54" s="117"/>
      <c r="S54" s="3"/>
    </row>
    <row r="55" spans="1:19" ht="18" thickBot="1" x14ac:dyDescent="0.35">
      <c r="A55" s="126"/>
      <c r="B55" s="127"/>
      <c r="C55" s="127"/>
      <c r="D55" s="127"/>
      <c r="E55" s="128">
        <f>SUM(E6:E54)</f>
        <v>19915</v>
      </c>
      <c r="F55" s="129"/>
      <c r="G55" s="141">
        <f>SUM(G6:G54)</f>
        <v>44922.777777777781</v>
      </c>
      <c r="H55" s="130" t="s">
        <v>26</v>
      </c>
      <c r="I55" s="131">
        <f>SUM(I6:I54)</f>
        <v>0</v>
      </c>
      <c r="J55" s="110"/>
      <c r="K55" s="111"/>
      <c r="L55" s="112"/>
      <c r="M55" s="113"/>
      <c r="N55" s="115"/>
      <c r="O55" s="115"/>
      <c r="P55" s="115"/>
      <c r="Q55" s="116"/>
      <c r="R55" s="117"/>
      <c r="S55" s="3"/>
    </row>
    <row r="56" spans="1:19" s="87" customFormat="1" x14ac:dyDescent="0.25">
      <c r="A56" s="132"/>
      <c r="B56" s="133"/>
      <c r="C56" s="133"/>
      <c r="D56" s="133"/>
      <c r="E56" s="134"/>
      <c r="F56" s="134"/>
      <c r="G56" s="134"/>
      <c r="H56" s="135"/>
      <c r="L56" s="136"/>
      <c r="M56" s="137"/>
      <c r="N56" s="137"/>
      <c r="O56" s="137"/>
      <c r="P56" s="137"/>
      <c r="Q56" s="137"/>
      <c r="R56" s="137"/>
      <c r="S56" s="138"/>
    </row>
    <row r="57" spans="1:19" s="87" customFormat="1" x14ac:dyDescent="0.25">
      <c r="A57" s="132"/>
      <c r="B57" s="133"/>
      <c r="C57" s="133"/>
      <c r="D57" s="133"/>
      <c r="E57" s="134"/>
      <c r="F57" s="134"/>
      <c r="G57" s="134"/>
      <c r="H57" s="135"/>
      <c r="L57" s="136"/>
      <c r="M57" s="137"/>
      <c r="N57" s="137"/>
      <c r="O57" s="137"/>
      <c r="P57" s="137"/>
      <c r="Q57" s="137"/>
      <c r="R57" s="137"/>
      <c r="S57" s="138"/>
    </row>
    <row r="58" spans="1:19" s="87" customFormat="1" x14ac:dyDescent="0.25">
      <c r="A58" s="132"/>
      <c r="B58" s="133"/>
      <c r="C58" s="133"/>
      <c r="D58" s="133"/>
      <c r="E58" s="134"/>
      <c r="F58" s="134"/>
      <c r="G58" s="134"/>
      <c r="H58" s="135"/>
      <c r="L58" s="136"/>
      <c r="M58" s="137"/>
      <c r="N58" s="137"/>
      <c r="O58" s="137"/>
      <c r="P58" s="137"/>
      <c r="Q58" s="137"/>
      <c r="R58" s="137"/>
      <c r="S58" s="138"/>
    </row>
    <row r="59" spans="1:19" s="87" customFormat="1" x14ac:dyDescent="0.25">
      <c r="A59" s="132"/>
      <c r="B59" s="133"/>
      <c r="C59" s="133"/>
      <c r="D59" s="133"/>
      <c r="E59" s="134"/>
      <c r="F59" s="134"/>
      <c r="G59" s="134"/>
      <c r="H59" s="135"/>
      <c r="L59" s="136"/>
      <c r="M59" s="137"/>
      <c r="N59" s="137"/>
      <c r="O59" s="137"/>
      <c r="P59" s="137"/>
      <c r="Q59" s="137"/>
      <c r="R59" s="137"/>
      <c r="S59" s="138"/>
    </row>
    <row r="60" spans="1:19" x14ac:dyDescent="0.25">
      <c r="G60" s="8" t="s">
        <v>13</v>
      </c>
    </row>
    <row r="61" spans="1:19" x14ac:dyDescent="0.25">
      <c r="G61" s="8" t="s">
        <v>30</v>
      </c>
    </row>
    <row r="62" spans="1:19" x14ac:dyDescent="0.25">
      <c r="G62" s="8" t="s">
        <v>31</v>
      </c>
    </row>
    <row r="63" spans="1:19" x14ac:dyDescent="0.25">
      <c r="G63" s="8" t="s">
        <v>32</v>
      </c>
    </row>
  </sheetData>
  <mergeCells count="1">
    <mergeCell ref="A2:I2"/>
  </mergeCells>
  <pageMargins left="0.46" right="0.41" top="0.57999999999999996" bottom="0.59" header="0.3" footer="0.23"/>
  <pageSetup scale="75" orientation="portrait" r:id="rId1"/>
  <headerFooter alignWithMargins="0">
    <oddHeader>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Proposal Page</vt:lpstr>
      <vt:lpstr>Street List</vt:lpstr>
      <vt:lpstr>'Proposal Page'!Print_Area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bsiffert</dc:creator>
  <cp:lastModifiedBy>Randy</cp:lastModifiedBy>
  <cp:lastPrinted>2014-11-02T17:59:15Z</cp:lastPrinted>
  <dcterms:created xsi:type="dcterms:W3CDTF">2011-09-23T18:47:31Z</dcterms:created>
  <dcterms:modified xsi:type="dcterms:W3CDTF">2015-07-26T03:35:02Z</dcterms:modified>
</cp:coreProperties>
</file>